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LÜEE\Desktop\iÇ kontrol\"/>
    </mc:Choice>
  </mc:AlternateContent>
  <bookViews>
    <workbookView xWindow="0" yWindow="0" windowWidth="28800" windowHeight="12450" tabRatio="820" firstSheet="3" activeTab="8"/>
  </bookViews>
  <sheets>
    <sheet name="Doküman Hakkında" sheetId="5" r:id="rId1"/>
    <sheet name="Tanımlamalar" sheetId="4" r:id="rId2"/>
    <sheet name="Risklerin Belirlenmesi" sheetId="3" r:id="rId3"/>
    <sheet name="Risklerin Değerlendirilmesi" sheetId="9" r:id="rId4"/>
    <sheet name="Riske Yön. Al.Kar. Belirlenmesi" sheetId="10" r:id="rId5"/>
    <sheet name="İlave Risk Faal.Takip Edilmesi" sheetId="11" r:id="rId6"/>
    <sheet name="Risklerin İzlenmesi" sheetId="12" r:id="rId7"/>
    <sheet name="Katılımcı Değerlendirmeleri" sheetId="7" r:id="rId8"/>
    <sheet name="Risk Haritası" sheetId="6" r:id="rId9"/>
  </sheets>
  <definedNames>
    <definedName name="_xlnm._FilterDatabase" localSheetId="5" hidden="1">'İlave Risk Faal.Takip Edilmesi'!$B$3:$D$32</definedName>
    <definedName name="_xlnm._FilterDatabase" localSheetId="4" hidden="1">'Riske Yön. Al.Kar. Belirlenmesi'!$B$3:$F$31</definedName>
    <definedName name="_xlnm._FilterDatabase" localSheetId="2" hidden="1">'Risklerin Belirlenmesi'!$A$3:$H$31</definedName>
    <definedName name="_xlnm._FilterDatabase" localSheetId="3" hidden="1">'Risklerin Değerlendirilmesi'!$B$3:$P$13</definedName>
    <definedName name="_xlnm._FilterDatabase" localSheetId="6" hidden="1">'Risklerin İzlenmesi'!$B$3:$H$32</definedName>
  </definedNames>
  <calcPr calcId="191029"/>
</workbook>
</file>

<file path=xl/calcChain.xml><?xml version="1.0" encoding="utf-8"?>
<calcChain xmlns="http://schemas.openxmlformats.org/spreadsheetml/2006/main">
  <c r="B22" i="7" l="1"/>
  <c r="B23" i="7" s="1"/>
  <c r="B24" i="7" s="1"/>
  <c r="B25" i="7" s="1"/>
  <c r="B26" i="7" s="1"/>
  <c r="B27" i="7" s="1"/>
  <c r="B28" i="7" s="1"/>
  <c r="B29" i="7" s="1"/>
  <c r="B30" i="7" s="1"/>
  <c r="B31" i="7" s="1"/>
  <c r="B32" i="7" s="1"/>
  <c r="D5" i="9"/>
  <c r="D6" i="9"/>
  <c r="D7" i="9"/>
  <c r="D8" i="9"/>
  <c r="D9" i="9"/>
  <c r="D10" i="9"/>
  <c r="D11" i="9"/>
  <c r="D12" i="9"/>
  <c r="D13" i="9"/>
  <c r="D4" i="9"/>
  <c r="H13" i="9" l="1"/>
  <c r="J13" i="9" s="1"/>
  <c r="K13" i="9" s="1"/>
  <c r="H12" i="9"/>
  <c r="J12" i="9" s="1"/>
  <c r="K12" i="9" s="1"/>
  <c r="H11" i="9"/>
  <c r="J11" i="9" s="1"/>
  <c r="K11" i="9" s="1"/>
  <c r="H10" i="9"/>
  <c r="J10" i="9" s="1"/>
  <c r="K10" i="9" s="1"/>
  <c r="H9" i="9"/>
  <c r="J9" i="9" s="1"/>
  <c r="K9" i="9" s="1"/>
  <c r="H8" i="9"/>
  <c r="J8" i="9" s="1"/>
  <c r="K8" i="9" s="1"/>
  <c r="H7" i="9"/>
  <c r="J7" i="9" s="1"/>
  <c r="K7" i="9" s="1"/>
  <c r="H6" i="9"/>
  <c r="J6" i="9" s="1"/>
  <c r="K6" i="9" s="1"/>
  <c r="H5" i="9"/>
  <c r="J5" i="9" s="1"/>
  <c r="K5" i="9" s="1"/>
  <c r="H4" i="9"/>
  <c r="J4" i="9" l="1"/>
  <c r="K4" i="9" s="1"/>
  <c r="AT5" i="7"/>
  <c r="AU5" i="7"/>
  <c r="AV5" i="7"/>
  <c r="AW5" i="7"/>
  <c r="AX32" i="7" l="1"/>
  <c r="AW32" i="7"/>
  <c r="AV32" i="7"/>
  <c r="AU32" i="7"/>
  <c r="AT32" i="7"/>
  <c r="AX31" i="7"/>
  <c r="AW31" i="7"/>
  <c r="AV31" i="7"/>
  <c r="AU31" i="7"/>
  <c r="AT31" i="7"/>
  <c r="AX30" i="7"/>
  <c r="AW30" i="7"/>
  <c r="AV30" i="7"/>
  <c r="AU30" i="7"/>
  <c r="AT30" i="7"/>
  <c r="AX29" i="7"/>
  <c r="AW29" i="7"/>
  <c r="AV29" i="7"/>
  <c r="AU29" i="7"/>
  <c r="AT29" i="7"/>
  <c r="AX28" i="7"/>
  <c r="AW28" i="7"/>
  <c r="AV28" i="7"/>
  <c r="AU28" i="7"/>
  <c r="AT28" i="7"/>
  <c r="AX27" i="7"/>
  <c r="AW27" i="7"/>
  <c r="AV27" i="7"/>
  <c r="AU27" i="7"/>
  <c r="AT27" i="7"/>
  <c r="AX26" i="7"/>
  <c r="AW26" i="7"/>
  <c r="AV26" i="7"/>
  <c r="AU26" i="7"/>
  <c r="AT26" i="7"/>
  <c r="AX25" i="7"/>
  <c r="AW25" i="7"/>
  <c r="AV25" i="7"/>
  <c r="AU25" i="7"/>
  <c r="AT25" i="7"/>
  <c r="AX24" i="7"/>
  <c r="AW24" i="7"/>
  <c r="AV24" i="7"/>
  <c r="AU24" i="7"/>
  <c r="AT24" i="7"/>
  <c r="AX23" i="7"/>
  <c r="AW23" i="7"/>
  <c r="AV23" i="7"/>
  <c r="AU23" i="7"/>
  <c r="AT23" i="7"/>
  <c r="AX22" i="7"/>
  <c r="AW22" i="7"/>
  <c r="AV22" i="7"/>
  <c r="AU22" i="7"/>
  <c r="AT22" i="7"/>
  <c r="AX21" i="7"/>
  <c r="AW21" i="7"/>
  <c r="AV21" i="7"/>
  <c r="AU21" i="7"/>
  <c r="AT21" i="7"/>
  <c r="F20" i="7"/>
  <c r="G20" i="7" s="1"/>
  <c r="H20" i="7" s="1"/>
  <c r="I20" i="7" s="1"/>
  <c r="J20" i="7" s="1"/>
  <c r="K20" i="7" s="1"/>
  <c r="L20" i="7" s="1"/>
  <c r="M20" i="7" s="1"/>
  <c r="N20" i="7" s="1"/>
  <c r="O20" i="7" s="1"/>
  <c r="P20" i="7" s="1"/>
  <c r="Q20" i="7" s="1"/>
  <c r="R20" i="7" s="1"/>
  <c r="S20" i="7" s="1"/>
  <c r="T20" i="7" s="1"/>
  <c r="U20" i="7" s="1"/>
  <c r="V20" i="7" s="1"/>
  <c r="W20" i="7" s="1"/>
  <c r="X20" i="7" s="1"/>
  <c r="Y20" i="7" s="1"/>
  <c r="Z20" i="7" s="1"/>
  <c r="AA20" i="7" s="1"/>
  <c r="AB20" i="7" s="1"/>
  <c r="AC20" i="7" s="1"/>
  <c r="AD20" i="7" s="1"/>
  <c r="AE20" i="7" s="1"/>
  <c r="AF20" i="7" s="1"/>
  <c r="AG20" i="7" s="1"/>
  <c r="AH20" i="7" s="1"/>
  <c r="AI20" i="7" s="1"/>
  <c r="AJ20" i="7" s="1"/>
  <c r="AK20" i="7" s="1"/>
  <c r="AL20" i="7" s="1"/>
  <c r="AM20" i="7" s="1"/>
  <c r="AN20" i="7" s="1"/>
  <c r="AO20" i="7" s="1"/>
  <c r="AP20" i="7" s="1"/>
  <c r="AQ20" i="7" s="1"/>
  <c r="AR20" i="7" s="1"/>
  <c r="AX16" i="7"/>
  <c r="AW16" i="7"/>
  <c r="AV16" i="7"/>
  <c r="AU16" i="7"/>
  <c r="AT16" i="7"/>
  <c r="AX15" i="7"/>
  <c r="AW15" i="7"/>
  <c r="AV15" i="7"/>
  <c r="AU15" i="7"/>
  <c r="AT15" i="7"/>
  <c r="AX14" i="7"/>
  <c r="AW14" i="7"/>
  <c r="AV14" i="7"/>
  <c r="AU14" i="7"/>
  <c r="AT14" i="7"/>
  <c r="AX13" i="7"/>
  <c r="AW13" i="7"/>
  <c r="AV13" i="7"/>
  <c r="AU13" i="7"/>
  <c r="AT13" i="7"/>
  <c r="AX12" i="7"/>
  <c r="AW12" i="7"/>
  <c r="AV12" i="7"/>
  <c r="AU12" i="7"/>
  <c r="AT12" i="7"/>
  <c r="AX11" i="7"/>
  <c r="AW11" i="7"/>
  <c r="AV11" i="7"/>
  <c r="AU11" i="7"/>
  <c r="AT11" i="7"/>
  <c r="AX10" i="7"/>
  <c r="AW10" i="7"/>
  <c r="AV10" i="7"/>
  <c r="AU10" i="7"/>
  <c r="AT10" i="7"/>
  <c r="AX9" i="7"/>
  <c r="AW9" i="7"/>
  <c r="AV9" i="7"/>
  <c r="AU9" i="7"/>
  <c r="AT9" i="7"/>
  <c r="AX8" i="7"/>
  <c r="AW8" i="7"/>
  <c r="AV8" i="7"/>
  <c r="AU8" i="7"/>
  <c r="AT8" i="7"/>
  <c r="AX7" i="7"/>
  <c r="AW7" i="7"/>
  <c r="AV7" i="7"/>
  <c r="AU7" i="7"/>
  <c r="AT7" i="7"/>
  <c r="AX6" i="7"/>
  <c r="AW6" i="7"/>
  <c r="AV6" i="7"/>
  <c r="AU6" i="7"/>
  <c r="AT6" i="7"/>
  <c r="B6" i="7"/>
  <c r="B7" i="7" s="1"/>
  <c r="B8" i="7" s="1"/>
  <c r="B9" i="7" s="1"/>
  <c r="B10" i="7" s="1"/>
  <c r="B11" i="7" s="1"/>
  <c r="B12" i="7" s="1"/>
  <c r="B13" i="7" s="1"/>
  <c r="B14" i="7" s="1"/>
  <c r="B15" i="7" s="1"/>
  <c r="B16" i="7" s="1"/>
  <c r="AX5" i="7"/>
  <c r="AY5" i="7" s="1"/>
  <c r="AZ5" i="7" s="1"/>
  <c r="F4" i="7"/>
  <c r="G4" i="7" s="1"/>
  <c r="H4" i="7" s="1"/>
  <c r="I4" i="7" s="1"/>
  <c r="J4" i="7" s="1"/>
  <c r="K4" i="7" s="1"/>
  <c r="L4" i="7" s="1"/>
  <c r="M4" i="7" s="1"/>
  <c r="N4" i="7" s="1"/>
  <c r="O4" i="7" s="1"/>
  <c r="P4" i="7" s="1"/>
  <c r="Q4" i="7" s="1"/>
  <c r="R4" i="7" s="1"/>
  <c r="S4" i="7" s="1"/>
  <c r="T4" i="7" s="1"/>
  <c r="U4" i="7" s="1"/>
  <c r="V4" i="7" s="1"/>
  <c r="W4" i="7" s="1"/>
  <c r="X4" i="7" s="1"/>
  <c r="Y4" i="7" s="1"/>
  <c r="Z4" i="7" s="1"/>
  <c r="AA4" i="7" s="1"/>
  <c r="AB4" i="7" s="1"/>
  <c r="AC4" i="7" s="1"/>
  <c r="AD4" i="7" s="1"/>
  <c r="AE4" i="7" s="1"/>
  <c r="AF4" i="7" s="1"/>
  <c r="AG4" i="7" s="1"/>
  <c r="AH4" i="7" s="1"/>
  <c r="AI4" i="7" s="1"/>
  <c r="AJ4" i="7" s="1"/>
  <c r="AK4" i="7" s="1"/>
  <c r="AL4" i="7" s="1"/>
  <c r="AM4" i="7" s="1"/>
  <c r="AN4" i="7" s="1"/>
  <c r="AO4" i="7" s="1"/>
  <c r="AP4" i="7" s="1"/>
  <c r="AQ4" i="7" s="1"/>
  <c r="AR4" i="7" s="1"/>
  <c r="AY13" i="7" l="1"/>
  <c r="AZ13" i="7" s="1"/>
  <c r="AY6" i="7"/>
  <c r="AZ6" i="7" s="1"/>
  <c r="AY14" i="7"/>
  <c r="AZ14" i="7" s="1"/>
  <c r="AY8" i="7"/>
  <c r="AZ8" i="7" s="1"/>
  <c r="AY16" i="7"/>
  <c r="AZ16" i="7" s="1"/>
  <c r="AY10" i="7"/>
  <c r="AZ10" i="7" s="1"/>
  <c r="AY15" i="7"/>
  <c r="AZ15" i="7" s="1"/>
  <c r="AY9" i="7"/>
  <c r="AZ9" i="7" s="1"/>
  <c r="AY12" i="7"/>
  <c r="AZ12" i="7" s="1"/>
  <c r="AY11" i="7"/>
  <c r="AZ11" i="7" s="1"/>
  <c r="AY7" i="7"/>
  <c r="AZ7" i="7" s="1"/>
  <c r="AY21" i="7"/>
  <c r="AZ21" i="7" s="1"/>
  <c r="AY23" i="7"/>
  <c r="AZ23" i="7" s="1"/>
  <c r="AY25" i="7"/>
  <c r="AZ25" i="7" s="1"/>
  <c r="AY27" i="7"/>
  <c r="AZ27" i="7" s="1"/>
  <c r="AY29" i="7"/>
  <c r="AZ29" i="7" s="1"/>
  <c r="AY31" i="7"/>
  <c r="AZ31" i="7" s="1"/>
  <c r="AY22" i="7"/>
  <c r="AZ22" i="7" s="1"/>
  <c r="AY24" i="7"/>
  <c r="AZ24" i="7" s="1"/>
  <c r="AY26" i="7"/>
  <c r="AZ26" i="7" s="1"/>
  <c r="AY28" i="7"/>
  <c r="AZ28" i="7" s="1"/>
  <c r="AY30" i="7"/>
  <c r="AZ30" i="7" s="1"/>
  <c r="AY32" i="7"/>
  <c r="AZ32" i="7" s="1"/>
</calcChain>
</file>

<file path=xl/sharedStrings.xml><?xml version="1.0" encoding="utf-8"?>
<sst xmlns="http://schemas.openxmlformats.org/spreadsheetml/2006/main" count="512" uniqueCount="225">
  <si>
    <t>Doküman Hakkında</t>
  </si>
  <si>
    <t>Genel</t>
  </si>
  <si>
    <t>Doküman Kontrol</t>
  </si>
  <si>
    <t>Genel Bilgiler</t>
  </si>
  <si>
    <t>Versiyon:</t>
  </si>
  <si>
    <t>Versiyon</t>
  </si>
  <si>
    <t>Revizyon Tarihi</t>
  </si>
  <si>
    <t>Değişiklik Açıklaması</t>
  </si>
  <si>
    <t>Risk No</t>
  </si>
  <si>
    <t>Olasılık</t>
  </si>
  <si>
    <t>Etki</t>
  </si>
  <si>
    <t>Risk No.</t>
  </si>
  <si>
    <t>Riske Yönelik Alınacak Karar</t>
  </si>
  <si>
    <t>Doğal Risk Puanı</t>
  </si>
  <si>
    <t>Mevcut Risk Yönetimi Faaliyetleri</t>
  </si>
  <si>
    <t>Artık Risk Puanı</t>
  </si>
  <si>
    <t xml:space="preserve">Doğal risk, kurum tarafından riske yönelik herhangi bir risk yönetimi faaliyeti uygulanmadan önceki risk seviyesidir. Doğal risk puanı, etki ve olasılık seviyelerinin çarpımı ile hesaplanır. </t>
  </si>
  <si>
    <t>Belirleme Tarihi</t>
  </si>
  <si>
    <t>Belirlenme Tarihi</t>
  </si>
  <si>
    <t>Risklerin Değerlendirilmesi</t>
  </si>
  <si>
    <t>Risklerin Belirlenmesi</t>
  </si>
  <si>
    <t>Riske Yönelik Alınacak Kararların Belirlenmesi</t>
  </si>
  <si>
    <t>Artık risk, kurum tarafından riskin etkisini ve/veya olasılığını azaltmak için yürütülen mevcut risk yönetimi faaliyetlerinden sonra arta kalan riskleri ifade eder. 
Artık risk puanı, "doğal risk puanı" ve "risk yönetimi faaliyetleri etkinliği ve yeterliliği katsayısı" çarpılarak hesaplanır.</t>
  </si>
  <si>
    <t>Öncü Risk Göstergesi (ÖRG)</t>
  </si>
  <si>
    <t>ÖRG Hedefi</t>
  </si>
  <si>
    <t>ÖRG Raporlama Periyodu</t>
  </si>
  <si>
    <t>Seçiniz</t>
  </si>
  <si>
    <t>Risk İştahı</t>
  </si>
  <si>
    <t>Kurumun ilgili doğal riski yönetmek adına mevcut durumda uyguladığı risk yönetimi faaliyetlerini açıkladığı alandır. 
Örneğin;
Risk: Yetkisiz kişilerin sisteme ulaşması ile sistemde hatalı, uygun olmayan işlemlerin yapılması
Mevcut risk yönetimi faaliyeti: Kurumun bilgi sistemlerine erişim yetkilendirmesinin çalışanların görev ve sorumlulukları ile uyumlu olarak yapılmış olması</t>
  </si>
  <si>
    <t xml:space="preserve">Kurumun "Nereye ulaşmak istiyoruz?" sorusuna verdiği cevabı ifade eder. </t>
  </si>
  <si>
    <t>Kurumun stratejik planında yer alan hedefin numarasını ifade eder.</t>
  </si>
  <si>
    <t>Kurumun stratejik planında yer alan amacın numarasını ifade eder.</t>
  </si>
  <si>
    <t>Amaçların gerçekleştirilmesine yönelik öngörülen çıktı ve sonuçları tanımlanmış bir zaman dilimi içerisinde nitelik ve nicelik olarak ifade eder.</t>
  </si>
  <si>
    <t>Kurum stratejik planında yer alan hedefine yönelik tanımlanan riskin numarasını ifade eder.</t>
  </si>
  <si>
    <t>Kurumun stratejik amaç ve hedeflerine ulaşmasını önemli ölçüde etkileyebilecek "ÇOK YÜKSEK" ve "YÜKSEK" seviyeli risklerin takibinde kullanılan göstergeleri ifade eder.</t>
  </si>
  <si>
    <t>Kullanılan ÖRG'ye yönelik tanımlanan hedefi ifade eder.</t>
  </si>
  <si>
    <t xml:space="preserve">Tanımlanan ÖRG'nin hangi periyotta ilgili yöneticilere raporlanacağını ifade eder. </t>
  </si>
  <si>
    <t>Risklerin İzlenmesi</t>
  </si>
  <si>
    <t>Değişim Nedenleri</t>
  </si>
  <si>
    <t>Tanımlamalar</t>
  </si>
  <si>
    <t xml:space="preserve">Doğal riski etkileyen herhangi bir değişiklik olup olmadığına dair bilginin yer aldığı alandır. "Evet" veya "Hayır" olarak işaretlenir. Evet olarak işaretlenmesi halinde yeni doğal risk kategorisi "Yeni Doğal Risk Kategorisi" alanına yazılır. </t>
  </si>
  <si>
    <t xml:space="preserve">Doğal risk kategorisinde veya artık risk kategorisinde bir değişiklik olması durumunda değişikliğin nedenlerinin açıklandığı alandır. </t>
  </si>
  <si>
    <t>Doğal risk kategorisinin değişmesi durumunda yeni doğal risk kategorisini ifade eder.</t>
  </si>
  <si>
    <t>Artık risk kategorisinin değişmesi durumunda yeni artık risk kategorisini ifade eder.</t>
  </si>
  <si>
    <t xml:space="preserve">Mevcut Risk Yönetimi Faaliyetleri Değişti mi? </t>
  </si>
  <si>
    <t xml:space="preserve">Artık riski etkileyen herhangi bir değişiklik olup olmadığına dair bilginin yer aldığı alandır. "Evet" veya "Hayır" olarak işaretlenir. Evet olarak işaretlenmesi halinde yeni artık risk kategorisi "Yeni Artık Risk Kategorisi" alanına yazılır. </t>
  </si>
  <si>
    <t>Doğal riski yönetmeye yönelik olarak kurum içinde uygulanan mevcut risk yönetimi faaliyetlerinde bir değişiklik olup olmadığına dair bilginin yer aldığı alandır.  "Evet" veya "Hayır" olarak işaretlenir. "Evet" olarak işaretlenmesi halinde yeni artık risk kategorisinin değişip değişmediği kontrol edilir.</t>
  </si>
  <si>
    <t>Öngörülen riskin gerçekleşmesi halinde bağlı olduğu hedefe ve kuruma etkisinin ÇOK YÜKSEK (5) / YÜKSEK (4)/ ORTA (3)/ DÜŞÜK (2)/ ÇOK DÜŞÜK (1) olarak değerlendirildiği alandır.</t>
  </si>
  <si>
    <t>Hesaplanan doğal risk puanının "ÇOK YÜKSEK", "YÜKSEK", "ORTA", "DÜŞÜK" veya "ÇOK DÜŞÜK" olmak üzere sınıflandırılmasıdır.</t>
  </si>
  <si>
    <t>Hesaplanan artık risk puanının"ÇOK YÜKSEK", "YÜKSEK", "ORTA", "DÜŞÜK" veya "ÇOK DÜŞÜK" olmak üzere sınıflandırılmasıdır.</t>
  </si>
  <si>
    <t>Öngörülen riskin gerçekleşme ihtimalinin NEREDEYSE KESİN (5)/ YÜKSEK OLASILIK (4)/ OLASI (3)/ ZAYIF OLASILIK (2)/ ÇOK DÜŞÜK OLASILIK (1) olarak değerlendirildiği alandır.</t>
  </si>
  <si>
    <t>OLASILIK</t>
  </si>
  <si>
    <t>Neredeyse Kesin</t>
  </si>
  <si>
    <t>Yüksek Olasılık</t>
  </si>
  <si>
    <t>Olası</t>
  </si>
  <si>
    <t>Zayıf Olasılık</t>
  </si>
  <si>
    <t>Çok Zayıf Olasılık</t>
  </si>
  <si>
    <t>Çok Düşük</t>
  </si>
  <si>
    <t>Düşük</t>
  </si>
  <si>
    <t>Orta</t>
  </si>
  <si>
    <t>Çok Yüksek</t>
  </si>
  <si>
    <t>ETKİ</t>
  </si>
  <si>
    <t>Yüksek</t>
  </si>
  <si>
    <t>RİSK HARİTASI</t>
  </si>
  <si>
    <t>Revizyonlar (*)</t>
  </si>
  <si>
    <t>Düzenleyen</t>
  </si>
  <si>
    <r>
      <t xml:space="preserve">[1.0] </t>
    </r>
    <r>
      <rPr>
        <i/>
        <sz val="10"/>
        <color theme="1"/>
        <rFont val="Georgia"/>
        <family val="1"/>
        <charset val="162"/>
      </rPr>
      <t>(örnek gösterim)</t>
    </r>
  </si>
  <si>
    <t>Dağıtım &amp; Onaylar (**)</t>
  </si>
  <si>
    <t>Onay Tarihi</t>
  </si>
  <si>
    <t>Açıklama</t>
  </si>
  <si>
    <t>Dokümanın versiyonunu ifade eder.</t>
  </si>
  <si>
    <t xml:space="preserve">Son versiyonun düzenlenme tarihini ifade eder. </t>
  </si>
  <si>
    <r>
      <rPr>
        <sz val="10"/>
        <color rgb="FFC00000"/>
        <rFont val="Georgia"/>
        <family val="1"/>
        <charset val="162"/>
      </rPr>
      <t xml:space="preserve">(*) </t>
    </r>
    <r>
      <rPr>
        <sz val="10"/>
        <color theme="1"/>
        <rFont val="Georgia"/>
        <family val="1"/>
        <charset val="162"/>
      </rPr>
      <t xml:space="preserve">Versiyon geçmişini ifade eder. Bu bölüme dokümana ilişkin yapılan revizyon değişiklikleri versiyon numarası, revizyon tarihi ve değişiklik açıklamaları ile beraber olacak şekilde dokümante edilir. </t>
    </r>
  </si>
  <si>
    <r>
      <rPr>
        <sz val="10"/>
        <color rgb="FFC00000"/>
        <rFont val="Georgia"/>
        <family val="1"/>
        <charset val="162"/>
      </rPr>
      <t>(**)</t>
    </r>
    <r>
      <rPr>
        <sz val="10"/>
        <color theme="1"/>
        <rFont val="Georgia"/>
        <family val="1"/>
        <charset val="162"/>
      </rPr>
      <t xml:space="preserve"> Versiyon geçmişini ifade eder. Bu bölüme dokümana ilişkin yapılan revizyon değişiklikleri versiyon numarası, revizyon tarihi ve değişiklik açıklamaları ve onay tarihi ile beraber olacak şekilde dokümante edilir. </t>
    </r>
  </si>
  <si>
    <t>Versiyon Tarihi:</t>
  </si>
  <si>
    <t>Risk Güncellik Durumu</t>
  </si>
  <si>
    <t>Belirlenecek risklerin hangi kategorilerde değerlendirileceğini ifade eder. Dış risk ve kurum içinde yönetilebilecek risk olmak üzere 2 odakta değerlendirilir. Riskler kurumun belirlediği alt kategorilerde (uyum, finansal vb.) detaylandırılabilir.</t>
  </si>
  <si>
    <t>Riske yönelik belirlenen azaltma kararı doğrultusunda alınacak önlemleri / yapılacak çalışmaları ifade eder.</t>
  </si>
  <si>
    <t>Doğal Risk Seviyesi</t>
  </si>
  <si>
    <t>Artık Risk Seviyesi (Sonuç)</t>
  </si>
  <si>
    <t>Artık Risk Seviyesi 
(Sonuç)</t>
  </si>
  <si>
    <t>Doğal Risk Seviyesi Değişti mi?</t>
  </si>
  <si>
    <t>Artık Risk Seviyesi Değişti mi?</t>
  </si>
  <si>
    <t>Yeni Doğal Risk Seviyesi</t>
  </si>
  <si>
    <t>Yeni Artık Seviyesi</t>
  </si>
  <si>
    <t>Açıklama / Revize</t>
  </si>
  <si>
    <t>Mevcut Risk Yönetimi Faaliyetleri Riskin Etkisini Mi Olasılığını Mı Düşürmekte?</t>
  </si>
  <si>
    <t xml:space="preserve">Mevcut risk yönetimi faaliyetlerinin riskin etkisini mi yoksa olasığını mı düşürdüğüne ilişkin (ikisi birlikte de olabilir) sınıflama yapılmasıdır. </t>
  </si>
  <si>
    <t xml:space="preserve">Riskin güncel olup olmadığı veya herhangi bir değişikliğe uğrayıp uğramadığını belirtir. "Güncel, Güncel Değil, Değişti" kategorileri ile takip sağlanır. </t>
  </si>
  <si>
    <t>İlave Risk Yönetim Faaliyeti</t>
  </si>
  <si>
    <t>Faaliyet Sorumluları</t>
  </si>
  <si>
    <t>Faaliyet Durumu</t>
  </si>
  <si>
    <t>Revize Faaliyet Tarihi</t>
  </si>
  <si>
    <t>Değişen Risk Seviyelerine İstinaden Yeni/İlave Faaliyet Tanımlaması Gerekli mi?</t>
  </si>
  <si>
    <t>Değişen Risk Seviyesine İstinaden Yeni/İlave Faaliyet Tanımlaması Gerekli mi?</t>
  </si>
  <si>
    <t>Tanımlanan ÖRG'ye yönelik sapma olması durumunda uygulanacak faaliyeti ifade eder.</t>
  </si>
  <si>
    <t>Gerçekleştirilecek faaliyetin planlanan tamamlanma tarihidir.</t>
  </si>
  <si>
    <t xml:space="preserve">Risklere yönelik alınan kararlar doğrultusunda belirlenen gerekli faaliyetlerin gerçekleştirilmesinden sorumlu birim ve yöneticileri ifade eder. </t>
  </si>
  <si>
    <t>A</t>
  </si>
  <si>
    <t>B</t>
  </si>
  <si>
    <t>C</t>
  </si>
  <si>
    <t>D</t>
  </si>
  <si>
    <t>E</t>
  </si>
  <si>
    <t>Artık Risk Seviyesi Bölgeler</t>
  </si>
  <si>
    <t xml:space="preserve">İlgili haritada bölgeler renklerle ifade edilmektedir. A bölgesi çok yüksek seviyeye sahip riskleri ifade ederken, E bölgesi çok düşük seviyeli riskleri ifade etmektedir. Risklerin harita üzerinde gösterimi ile kurum içerisinde varolan risklerin seviyelerinin hangi alanlarda yoğunlaştığı kolayca ifade edilebilmektedir. </t>
  </si>
  <si>
    <t xml:space="preserve">Risk haritaları hem doğal risklerin hem de artık risk seviyelerinin gösteriminde kullanılabilir. Doğal risk seviyesi hesaplanan bir riskin mevcut risk yönetimi faaliyetlerinin etkinliği değerlendirilerek artık risk seviyesine ulaşılır. Burada dikkat edilmesi gereken hususlardan bir tanesi mevcut risk yönetimi faaliyetleri ile riskin etkisi, olasılığı veya ikisi üzerinde de ne kadarlık bir azalmaya neden olduğudur. Eğer mevcut risk yönetim faaliyetleri ilgili riskin sadece olasılığını düşürmeye yönelik tasarlanmış ise risk haritasında aşağı doğru, etkisini düşürmeye yönelik ise sola doğru, ikisini birden düşürmeye yönelik ise hem sola hem aşağı doğru olacak şekilde bir gösterim yapılır . </t>
  </si>
  <si>
    <t>RİSK KAYIT VE İLAVE RİSK YÖNETİM FAALİYETİ TAKİP FORMU</t>
  </si>
  <si>
    <t>İlave Risk Yönetim Faaliyet Durumu</t>
  </si>
  <si>
    <t>İlave Risk Yönetim Faaliyetlerin Takip Edilmesi</t>
  </si>
  <si>
    <t>Doğal veya artık risk kategorisinin değişmesi durumunda kurumun yeni riski indirgemeye yönelik yeni bir faaliyet planladığına dair bilgiyi kaydettiği alandır.  "Evet" veya "Hayır" olarak işaretlenir. Evet olarak işaretlenmesi halinde form içerisine ilgili risk kaydı aktarılmalı ve faaliyete yönelik bilgiler ilgili form üzerinden takip edilmelidir.</t>
  </si>
  <si>
    <t xml:space="preserve">Riske yönelik alınacak kararlar "RİSKİ KABUL ETMEK", "RİSKTEN KAÇINMAK", "RİSKİ DEVRETMEK" veya "RİSKİ AZALTMAK" olarak ifade edilir. </t>
  </si>
  <si>
    <t>Risk Evreni</t>
  </si>
  <si>
    <t>İlave faaliyetlerin tamamlanma durumlarının takip edildiği alandır. "İLAVE RİSK YÖNETİMİ FAALİYETİ GERÇEKLEŞTİRİLDİ", "İLAVE RİSK YÖNETİMİ FAALİYETİ GELİŞTİRME AŞAMASINDA", "İLAVE RİSK YÖNETİMİ FAALİYETİ PLANLANDI" veya "İLAVE RİSK YÖNETİMİ FAALİYETİ GERÇEKLEŞTİRİLMEDİ" olarak ifade edilir.</t>
  </si>
  <si>
    <t>Kurumsal risk yönetimi, belirli misyon, vizyon ve temel değerlerle faaliyet gösteren kurumların stratejik amaç ve hedeflerini gerçekleştirmesini etkileyebilecek olay veya durumların bütünsel bakış açısı ile belirlenmesi, ölçülmesi, önceliklendirilmesi sayesinde söz konusu olay veya durumların gerçekleşme ihtimalinin veya gerçekleştiğinde ortaya çıkaracağı zararın azaltılması ile ortaya çıkabilecek fırsatların etkin değerlendirilmesi için gerekli ve yeterli aksiyonların zamanında alınmasının sağlanması amacıyla uygulanan kapsamlı ve sistematik bir yaklaşımdır. 
İşbu belge, kurumsal risk yönetimi sistemi kapsamında kurumun stratejik amaç ve hedeflerini etkileyebilecek risklerin belirlenmesi, değerlendirilmesi, riske yönelik alınacak kararların belirlenmesi ve risklerin izlenmesi için oluşturulmuştur.</t>
  </si>
  <si>
    <t>Katılımcı Değerlendirmeleri</t>
  </si>
  <si>
    <t>Etki Seviyesi</t>
  </si>
  <si>
    <t>Etki Seviyesi Adedi</t>
  </si>
  <si>
    <t>Sıra No</t>
  </si>
  <si>
    <t>Belirlenen Riskler</t>
  </si>
  <si>
    <t>Toplam</t>
  </si>
  <si>
    <t>Ağırlıklı Ortalama Değeri</t>
  </si>
  <si>
    <t>Olasılık Seviyesi</t>
  </si>
  <si>
    <t>Olasılık Seviyesi Adedi</t>
  </si>
  <si>
    <t>ÖRG Sorumlusu</t>
  </si>
  <si>
    <t>Faaliyet Başlangış Tarihi</t>
  </si>
  <si>
    <t>Faaliyet Tamamlanma Tarihi</t>
  </si>
  <si>
    <t>Faaliyet Başlangıç Tarihi</t>
  </si>
  <si>
    <t>Gerçekleştirilecek faaliyetin planlanan başlangıç tarihidir.</t>
  </si>
  <si>
    <t>Mevcut Risk Yönetimi Faaliyetlerinin Yeterliliği</t>
  </si>
  <si>
    <t>Kurumlar tarafından uygulanan mevcut risk yönetimi faaliyetlerinin ne ölçüde etkin ve yeterli olduğuna ilişkin tanımlamadır. 
"Yeterli", "Kısmen Yeterli", "Zayıf" ve "Yeterli Değil" olarak sınıflandırılmaktadır.</t>
  </si>
  <si>
    <t>Katsayılar aşağıdaki şekilde sınıflandırılmaktadır:
Yeterli - katsayısı: 0.1
Kısmen Yeterli - katsayısı: 0.4 
Zayıf - katsayısı: 0.8
Yeterli Değil - katsayısı: 1</t>
  </si>
  <si>
    <t>Mevcut Risk Yönetimi Faaliyetlerinin Yeterlilik Katsayısı</t>
  </si>
  <si>
    <t>Alt Kök Nedenler</t>
  </si>
  <si>
    <t>ÖRG Sapması Durumunda Gerçekleştirilecek Faaliyet</t>
  </si>
  <si>
    <t>Risk Tanımı (Ana kök neden ve etkiyi içerecek şekilde)</t>
  </si>
  <si>
    <t>Kurumların stratejik amaç ve hedeflerine ulaşmalarını etkileyebilecek olayları veya durumları ifade eder. 
Tanım yapılırken kök nedenler ve riskin etkisi düşünülerek tanımlama yapılmalı, risk, kök neden ve etkiyi birlikte içermelidir. 
Ana kök neden: Riske neden olan başlıca etkeni ifade eder.
Etki: Riskin gerçekleşmesi durumunda kurum üzerinde yaratacağı olumlu ya da olumsuz sonuçları ifade eder.</t>
  </si>
  <si>
    <t xml:space="preserve">Risk tanımında yer alan ana kök nedene ilişkin ayrıntılı bilgiye yer verilir, ana kök neden alt kök nedenler olarak detaylandırılır. </t>
  </si>
  <si>
    <t>İlgili riskin hangi tarihte belirlendiğini ifade eder.</t>
  </si>
  <si>
    <t>Varsa İlgili Fırsatlar</t>
  </si>
  <si>
    <t>Belirlenen riskin kurum için fırsat boyutunun da olması durumunda bu fırsatların ne olduğu ifade edilir.</t>
  </si>
  <si>
    <t>Stratejik Amaç ve Hedefler</t>
  </si>
  <si>
    <t>Stratejik Amaç No.</t>
  </si>
  <si>
    <t>Stratejik Amaç Tanımı</t>
  </si>
  <si>
    <t>Stratejik Hedef No.</t>
  </si>
  <si>
    <t>Stratejik Hedef Tanımı</t>
  </si>
  <si>
    <t xml:space="preserve">Hedefe yönelik kurumun almak istediği en yüksek risk düzeyini ifade eder. Risk iştahı  "Yüksek", "Orta" veya "Düşük" olarak belirlenir. </t>
  </si>
  <si>
    <t xml:space="preserve">Öncü risk göstergesini veya bu göstergeyi hesaplamada kullanılacak veriyi sağlayacak birimdir. </t>
  </si>
  <si>
    <t xml:space="preserve">İlave faaliyet gerçekleşme durumuna ilişkin açıklamalar ile faaliyet durumundaki revizelere (varsa) ilişkin açıklamaları ifade eder. </t>
  </si>
  <si>
    <t>İlave faaliyet tarihinin belirlenmesini takiben, ilgili faaliyete yönelik tarih güncellemesi ihtiyacı olması durumunda güncellenen tarihi ifade eder.</t>
  </si>
  <si>
    <t>RS-01</t>
  </si>
  <si>
    <t>RS-02</t>
  </si>
  <si>
    <t>Akademik süreçlerin (tez, takvim, etik, öneri, teslim) mevzuata uygun yürütülmemesi</t>
  </si>
  <si>
    <t>Lisansüstü eğitim başvuru sayılarındaki azalma</t>
  </si>
  <si>
    <t>Ek ders ödemeleri sürecindeki aksaklıklar</t>
  </si>
  <si>
    <t>İdari personelin nicelik olarak yetersizliği</t>
  </si>
  <si>
    <t>Otomasyon sisteminden kaynaklı sorunlar ve aksaklıklar</t>
  </si>
  <si>
    <t>Uluslararası öğrencilerin Türkçe yetersizliği</t>
  </si>
  <si>
    <t>Öğretim üyesi sirkülasyonu, derslerin fonksiyonel olmaması</t>
  </si>
  <si>
    <t>Kayıt, başvuru, ders kaydı süreçlerinin aksaması</t>
  </si>
  <si>
    <t>Tez çalışmalarının dış paydaş iş birliği ve altyapı eksiklikleri nedeniyle aksaması</t>
  </si>
  <si>
    <t>Fiziki yetersizlik (derslik, seminer alanı)</t>
  </si>
  <si>
    <t>Havuz derslerinin bilgi paketinin hatalı/eksik olması</t>
  </si>
  <si>
    <t>Güncel</t>
  </si>
  <si>
    <t>İç Risk (Operasyonel Riskler)</t>
  </si>
  <si>
    <t>İç Risk (Finansal Riskler)</t>
  </si>
  <si>
    <t>RS-03</t>
  </si>
  <si>
    <t>RS-04</t>
  </si>
  <si>
    <t>RS-05</t>
  </si>
  <si>
    <t>RS-06</t>
  </si>
  <si>
    <t>RS-07</t>
  </si>
  <si>
    <t>RS-08</t>
  </si>
  <si>
    <t>RS-09</t>
  </si>
  <si>
    <t>RS-10</t>
  </si>
  <si>
    <t>RS-11</t>
  </si>
  <si>
    <t>Lisansüstü süreçlerin (tez, takvim, etik, öneri, teslim) akademik takvime uygun yürütülmemesi</t>
  </si>
  <si>
    <t>Öğretim elemanlarının  iş yükünün fazlalığı ve
süreçlerle ilgili farkındalık düzeylerinin düşüklüğü</t>
  </si>
  <si>
    <t>Tehdit</t>
  </si>
  <si>
    <t>.</t>
  </si>
  <si>
    <t>Bölgesel rekabetin artması
Üniversitenin tanıtım faaliyetlerinin sınırlı olması
Programların iş piyasası ile bütünleşme düzeyinin düşük olması</t>
  </si>
  <si>
    <t>Mali süreçlerde görevli personel sayısının az olması
Proliz veya ödeme süreçlerinde teknik gecikmeler
Evrak akışında doğru/sürekli kontrol yapılmaması</t>
  </si>
  <si>
    <t>Kadro tahsislerinin sınırlı olması
Yüksek işlem hacmine karşın personel artışı olmaması
İş yükü dağılımının dengesizliği</t>
  </si>
  <si>
    <t>Teknik altyapı hataları
Sistem güncellemelerinin gecikmesi</t>
  </si>
  <si>
    <t>Öğrencilerin Türkçe hazırlık sürecinin yetersizliği
Dil yeterlik sınavlarının etkili olmaması</t>
  </si>
  <si>
    <t>Akademik kadronun kalıcı olmaması
Ders havuzunun güncellenmemesi
Öğretim yükü planlamasında dengesizlik</t>
  </si>
  <si>
    <t>Fırsat</t>
  </si>
  <si>
    <t>RS-12</t>
  </si>
  <si>
    <t>Taşınır kayıt yetkilisi ve mutemet personelinin görev yeri değişim sıklığının fazla olması</t>
  </si>
  <si>
    <t>Yeterli</t>
  </si>
  <si>
    <t>Kısmen Yeterli</t>
  </si>
  <si>
    <t>Etki ve Olasılık</t>
  </si>
  <si>
    <t>Program kontenjan ve koşullarının rekabetçi hale getirilmesi</t>
  </si>
  <si>
    <t>Yeterli Değil</t>
  </si>
  <si>
    <t>Muhtemel aksaklıklara karşı manuel işlem planı (B planı) oluşturulması</t>
  </si>
  <si>
    <t>TÖMER'e enstitü temsilci atanması ve ana bilim dallarının şikayetlerine çözüm aranması</t>
  </si>
  <si>
    <t>Lisansüstü Eğitim Enstitüsü fiziki imkanlarının yetersizliği (derslik, seminer alanı)</t>
  </si>
  <si>
    <t>Online/hibrit ders seçeneklerinin artırılması</t>
  </si>
  <si>
    <t>Riski Azaltmak</t>
  </si>
  <si>
    <t>Riski Kabul Etmek</t>
  </si>
  <si>
    <t>Birim Üst Yöneticisi</t>
  </si>
  <si>
    <t>Riski Azaltmak ve Riski Devretmek</t>
  </si>
  <si>
    <t>TÖMER'e enstitü temsilci atanması ve ana bilim dallarının
şikayetlerine çözüm aranması</t>
  </si>
  <si>
    <t>TÖMER Birim Yöneticisi ve
Uluslararası Öğrenci Koordinatörlüğü</t>
  </si>
  <si>
    <t>Şehirde sınırlı kurum/kuruluş çeşitliliği
Laboratuvar ve altyapı yetersizliği
Paydaşlarla düzenli protokol bulunmaması</t>
  </si>
  <si>
    <t>Enstitüye ait bir bina olmaması
Enstitü içerisinde farklı birimlerin olması</t>
  </si>
  <si>
    <t>Bologna süreç takibinin zayıf olması
Ders bilgi girişlerinin kontrol edilmemesi</t>
  </si>
  <si>
    <t>Birim Üst Yöneticisi
Üniversite Üst Yönetimi</t>
  </si>
  <si>
    <t>Ana Bilim Dalı Başkanlıkları
Üniversite Üst Yönetimi</t>
  </si>
  <si>
    <t>Ana Bilim Dalı Başkanlıkları</t>
  </si>
  <si>
    <t xml:space="preserve"> 1 (Bir) yıl</t>
  </si>
  <si>
    <t>Lisansüstü süreçlerin (tez, takvim, etik, öneri, teslim)
akademik takvime uygun yürütülmemesi</t>
  </si>
  <si>
    <t>Lisansüstü Eğitim Enstitüsü fiziki imkanlarının yetersizliği
(derslik, seminer alanı)</t>
  </si>
  <si>
    <t>Türkçe yetersizliğine ilişkin ana bilim dallarından alınan
anket geri bildirimlerinde olumsuz değerlendirme oranı</t>
  </si>
  <si>
    <t>Olumsuz değerlendirme oranının azalması</t>
  </si>
  <si>
    <t>TÖMER desteklerinin güçlendirilmesi, ABD’lerle geri bildirim toplantıları yapılması</t>
  </si>
  <si>
    <t>Lisansüstü adaylarının coğrafi konum ve erişilebilirlik gerekçesiyle Gümüşhane Üniversitesini tercih dışı bırakma eğilimi</t>
  </si>
  <si>
    <t>Proje, yayın ve tanıtım faaliyetlerinin artırılması, program cazibesini artırıcı uygulamaların geliştirilmesi</t>
  </si>
  <si>
    <t>Gümüşhane Üniversitesinin aday tercihleri arasındaki konumunun güçlendirilmesi</t>
  </si>
  <si>
    <t>İlave Risk Yönetimi Faaliyeti Gerçekleştirilmedi</t>
  </si>
  <si>
    <t>RS-9</t>
  </si>
  <si>
    <t>Bilgi paketlerinin yıllık güncellenmesi için akademik takvim oluşturulması
Dersin yürütücülerinden güncelleme sorumluluğu alınarak kontrol mekanizması kurulması
Ders öğrenme çıktılarının Bologna sürecine uygunluk denetimi
Hatalı bilgi paketlerinin otomasyon tarafından işleme alınmaması</t>
  </si>
  <si>
    <t>Ders planlarının yılda en az bir kez gözden geçirilmesi
Uzmanlık alanına göre ders dağılımı yapılması</t>
  </si>
  <si>
    <t>Akademik takvimin yıllık olarak güncellenmesi ve tüm birimlere resmî yazı ile tebliği
İç denetim/işlem öncesi kontrol mekanizması oluşturulması</t>
  </si>
  <si>
    <t>Ek ders modülünde otomatik hesaplama kontrollerinin etkinleştirilmesi
Beyan-onay sürecinin çift kontrol mekanizması ile yürütülmesi
Akademik birimlere düzenli bilgilendirme yapılması
Hakediş çizelgeleri için standart format kullanılması</t>
  </si>
  <si>
    <t>Görev dağılımının dengeli şekilde revize edilmesi
Yoğun dönemler için geçici görevlendirme talep edilmesi
Hizmet içi eğitim ile personelin çok yönlü kullanılabilir hâle getirilmesi</t>
  </si>
  <si>
    <t>Öğrencilerin danışmanlarıyla düzenli ilerleme raporu oluşturması
Tez süreci takip sisteminin aktif kullanılması</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</si>
</sst>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47">
    <font>
      <sz val="10"/>
      <color theme="1"/>
      <name val="Calibri"/>
      <family val="2"/>
      <scheme val="minor"/>
    </font>
    <font>
      <sz val="11"/>
      <color theme="1"/>
      <name val="Calibri"/>
      <family val="2"/>
      <scheme val="minor"/>
    </font>
    <font>
      <sz val="10"/>
      <color theme="1"/>
      <name val="Calibri"/>
      <family val="2"/>
      <scheme val="minor"/>
    </font>
    <font>
      <b/>
      <sz val="16"/>
      <color theme="0"/>
      <name val="Georgia"/>
      <family val="1"/>
      <charset val="162"/>
    </font>
    <font>
      <b/>
      <sz val="10"/>
      <color theme="1"/>
      <name val="Georgia"/>
      <family val="1"/>
      <charset val="162"/>
    </font>
    <font>
      <sz val="10"/>
      <color theme="1"/>
      <name val="Georgia"/>
      <family val="1"/>
      <charset val="162"/>
    </font>
    <font>
      <b/>
      <sz val="10"/>
      <color rgb="FFA32020"/>
      <name val="Georgia"/>
      <family val="1"/>
      <charset val="162"/>
    </font>
    <font>
      <sz val="10"/>
      <color rgb="FFFF0000"/>
      <name val="Georgia"/>
      <family val="1"/>
      <charset val="162"/>
    </font>
    <font>
      <sz val="11"/>
      <color theme="1"/>
      <name val="Calibri"/>
      <family val="2"/>
      <charset val="162"/>
      <scheme val="minor"/>
    </font>
    <font>
      <b/>
      <sz val="15"/>
      <color theme="1"/>
      <name val="Georgia"/>
      <family val="1"/>
      <charset val="162"/>
    </font>
    <font>
      <sz val="12"/>
      <name val="Georgia"/>
      <family val="1"/>
      <charset val="162"/>
    </font>
    <font>
      <b/>
      <i/>
      <sz val="12"/>
      <color theme="0"/>
      <name val="Georgia"/>
      <family val="1"/>
      <charset val="162"/>
    </font>
    <font>
      <sz val="12"/>
      <color theme="1"/>
      <name val="Georgia"/>
      <family val="1"/>
      <charset val="162"/>
    </font>
    <font>
      <sz val="12"/>
      <color rgb="FF00B050"/>
      <name val="Georgia"/>
      <family val="1"/>
      <charset val="162"/>
    </font>
    <font>
      <b/>
      <sz val="12"/>
      <color theme="1"/>
      <name val="Georgia"/>
      <family val="1"/>
      <charset val="162"/>
    </font>
    <font>
      <i/>
      <sz val="10"/>
      <color theme="1"/>
      <name val="Georgia"/>
      <family val="1"/>
      <charset val="162"/>
    </font>
    <font>
      <sz val="10"/>
      <color rgb="FFC00000"/>
      <name val="Georgia"/>
      <family val="1"/>
      <charset val="162"/>
    </font>
    <font>
      <sz val="11"/>
      <color theme="1"/>
      <name val="Georgia"/>
      <family val="1"/>
      <charset val="162"/>
    </font>
    <font>
      <b/>
      <sz val="11"/>
      <color theme="1"/>
      <name val="Georgia"/>
      <family val="1"/>
      <charset val="162"/>
    </font>
    <font>
      <sz val="11"/>
      <name val="Georgia"/>
      <family val="1"/>
      <charset val="162"/>
    </font>
    <font>
      <b/>
      <i/>
      <sz val="15"/>
      <color theme="0"/>
      <name val="Georgia"/>
      <family val="1"/>
      <charset val="162"/>
    </font>
    <font>
      <b/>
      <i/>
      <sz val="11"/>
      <name val="Georgia"/>
      <family val="1"/>
      <charset val="162"/>
    </font>
    <font>
      <b/>
      <sz val="13"/>
      <color theme="0"/>
      <name val="Georgia"/>
      <family val="1"/>
      <charset val="162"/>
    </font>
    <font>
      <b/>
      <sz val="11"/>
      <color theme="0"/>
      <name val="Georgia"/>
      <family val="1"/>
      <charset val="162"/>
    </font>
    <font>
      <b/>
      <sz val="11"/>
      <color indexed="8"/>
      <name val="Georgia"/>
      <family val="1"/>
      <charset val="162"/>
    </font>
    <font>
      <sz val="11"/>
      <color indexed="8"/>
      <name val="Georgia"/>
      <family val="1"/>
      <charset val="162"/>
    </font>
    <font>
      <sz val="11"/>
      <color rgb="FFFF0000"/>
      <name val="Georgia"/>
      <family val="1"/>
      <charset val="162"/>
    </font>
    <font>
      <b/>
      <sz val="11"/>
      <color theme="0"/>
      <name val="Myriad Pro"/>
      <family val="2"/>
      <charset val="162"/>
    </font>
    <font>
      <sz val="11"/>
      <color theme="1"/>
      <name val="Myriad Pro"/>
      <family val="2"/>
      <charset val="162"/>
    </font>
    <font>
      <b/>
      <sz val="11"/>
      <color theme="1"/>
      <name val="Myriad Pro"/>
      <family val="2"/>
      <charset val="162"/>
    </font>
    <font>
      <sz val="11"/>
      <name val="Myriad Pro"/>
      <family val="2"/>
      <charset val="162"/>
    </font>
    <font>
      <b/>
      <sz val="11"/>
      <name val="Myriad Pro"/>
      <family val="2"/>
      <charset val="162"/>
    </font>
    <font>
      <b/>
      <sz val="11"/>
      <color rgb="FFFF0000"/>
      <name val="Myriad Pro"/>
      <family val="2"/>
      <charset val="162"/>
    </font>
    <font>
      <b/>
      <sz val="11"/>
      <color theme="3"/>
      <name val="Myriad Pro"/>
      <family val="2"/>
      <charset val="162"/>
    </font>
    <font>
      <b/>
      <sz val="16"/>
      <color theme="1"/>
      <name val="Georgia"/>
      <family val="1"/>
      <charset val="162"/>
    </font>
    <font>
      <sz val="14"/>
      <color theme="1"/>
      <name val="Georgia"/>
      <family val="1"/>
      <charset val="162"/>
    </font>
    <font>
      <sz val="16"/>
      <color theme="1"/>
      <name val="Georgia"/>
      <family val="1"/>
      <charset val="162"/>
    </font>
    <font>
      <b/>
      <sz val="12"/>
      <color indexed="9"/>
      <name val="Georgia"/>
      <family val="1"/>
      <charset val="162"/>
    </font>
    <font>
      <b/>
      <i/>
      <sz val="16"/>
      <color theme="0"/>
      <name val="Georgia"/>
      <family val="1"/>
      <charset val="162"/>
    </font>
    <font>
      <sz val="14"/>
      <name val="Georgia"/>
      <family val="1"/>
      <charset val="162"/>
    </font>
    <font>
      <b/>
      <sz val="14"/>
      <name val="Georgia"/>
      <family val="1"/>
      <charset val="162"/>
    </font>
    <font>
      <b/>
      <sz val="20"/>
      <color theme="1"/>
      <name val="Calibri"/>
      <family val="2"/>
      <charset val="162"/>
      <scheme val="minor"/>
    </font>
    <font>
      <sz val="8"/>
      <name val="Calibri"/>
      <family val="2"/>
      <scheme val="minor"/>
    </font>
    <font>
      <sz val="12"/>
      <color theme="1"/>
      <name val="Times New Roman"/>
      <family val="1"/>
      <charset val="162"/>
    </font>
    <font>
      <b/>
      <sz val="14"/>
      <color theme="0"/>
      <name val="Georgia"/>
      <family val="1"/>
      <charset val="162"/>
    </font>
    <font>
      <b/>
      <sz val="14"/>
      <color indexed="8"/>
      <name val="Georgia"/>
      <family val="1"/>
      <charset val="162"/>
    </font>
    <font>
      <sz val="14"/>
      <color rgb="FF00B050"/>
      <name val="Georgia"/>
      <family val="1"/>
      <charset val="162"/>
    </font>
  </fonts>
  <fills count="16">
    <fill>
      <patternFill patternType="none"/>
    </fill>
    <fill>
      <patternFill patternType="gray125"/>
    </fill>
    <fill>
      <patternFill patternType="solid">
        <fgColor theme="9" tint="-0.249977111117893"/>
        <bgColor indexed="64"/>
      </patternFill>
    </fill>
    <fill>
      <patternFill patternType="solid">
        <fgColor theme="0" tint="-4.9989318521683403E-2"/>
        <bgColor indexed="64"/>
      </patternFill>
    </fill>
    <fill>
      <patternFill patternType="solid">
        <fgColor theme="5" tint="-0.499984740745262"/>
        <bgColor indexed="64"/>
      </patternFill>
    </fill>
    <fill>
      <patternFill patternType="solid">
        <fgColor rgb="FFC00000"/>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92D050"/>
        <bgColor indexed="64"/>
      </patternFill>
    </fill>
    <fill>
      <patternFill patternType="solid">
        <fgColor theme="0" tint="-0.499984740745262"/>
        <bgColor indexed="64"/>
      </patternFill>
    </fill>
    <fill>
      <patternFill patternType="solid">
        <fgColor theme="3" tint="-0.249977111117893"/>
        <bgColor indexed="64"/>
      </patternFill>
    </fill>
    <fill>
      <patternFill patternType="solid">
        <fgColor theme="4" tint="0.39997558519241921"/>
        <bgColor indexed="64"/>
      </patternFill>
    </fill>
    <fill>
      <patternFill patternType="solid">
        <fgColor rgb="FF002060"/>
        <bgColor indexed="64"/>
      </patternFill>
    </fill>
  </fills>
  <borders count="38">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medium">
        <color rgb="FFA32020"/>
      </top>
      <bottom style="medium">
        <color rgb="FFA32020"/>
      </bottom>
      <diagonal/>
    </border>
    <border>
      <left/>
      <right/>
      <top/>
      <bottom style="dotted">
        <color rgb="FFA32020"/>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right style="medium">
        <color auto="1"/>
      </right>
      <top style="medium">
        <color auto="1"/>
      </top>
      <bottom style="medium">
        <color auto="1"/>
      </bottom>
      <diagonal/>
    </border>
    <border>
      <left style="medium">
        <color auto="1"/>
      </left>
      <right/>
      <top/>
      <bottom/>
      <diagonal/>
    </border>
    <border>
      <left/>
      <right style="medium">
        <color auto="1"/>
      </right>
      <top/>
      <bottom/>
      <diagonal/>
    </border>
    <border>
      <left style="medium">
        <color auto="1"/>
      </left>
      <right style="medium">
        <color auto="1"/>
      </right>
      <top/>
      <bottom style="medium">
        <color auto="1"/>
      </bottom>
      <diagonal/>
    </border>
    <border>
      <left/>
      <right/>
      <top/>
      <bottom style="medium">
        <color auto="1"/>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top/>
      <bottom style="medium">
        <color auto="1"/>
      </bottom>
      <diagonal/>
    </border>
    <border>
      <left style="medium">
        <color auto="1"/>
      </left>
      <right/>
      <top style="medium">
        <color auto="1"/>
      </top>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s>
  <cellStyleXfs count="7">
    <xf numFmtId="0" fontId="0" fillId="0" borderId="0"/>
    <xf numFmtId="0" fontId="2" fillId="0" borderId="0"/>
    <xf numFmtId="0" fontId="2" fillId="0" borderId="0"/>
    <xf numFmtId="0" fontId="1" fillId="0" borderId="0"/>
    <xf numFmtId="0" fontId="2" fillId="0" borderId="0"/>
    <xf numFmtId="0" fontId="8" fillId="0" borderId="0"/>
    <xf numFmtId="0" fontId="1" fillId="0" borderId="0"/>
  </cellStyleXfs>
  <cellXfs count="204">
    <xf numFmtId="0" fontId="0" fillId="0" borderId="0" xfId="0"/>
    <xf numFmtId="0" fontId="4" fillId="0" borderId="5" xfId="0" applyFont="1" applyBorder="1" applyAlignment="1">
      <alignment vertical="center" wrapText="1"/>
    </xf>
    <xf numFmtId="0" fontId="7" fillId="0" borderId="5" xfId="0" applyFont="1" applyBorder="1" applyAlignment="1">
      <alignment vertical="center" wrapText="1"/>
    </xf>
    <xf numFmtId="0" fontId="4" fillId="0" borderId="0" xfId="0" applyFont="1" applyAlignment="1">
      <alignment vertical="center" wrapText="1"/>
    </xf>
    <xf numFmtId="0" fontId="5" fillId="0" borderId="5" xfId="0" applyFont="1" applyBorder="1" applyAlignment="1">
      <alignment vertical="center" wrapText="1"/>
    </xf>
    <xf numFmtId="0" fontId="5" fillId="0" borderId="0" xfId="0" applyFont="1" applyAlignment="1">
      <alignment vertical="center" wrapText="1"/>
    </xf>
    <xf numFmtId="0" fontId="5" fillId="0" borderId="0" xfId="0" applyFont="1" applyAlignment="1">
      <alignment vertical="center"/>
    </xf>
    <xf numFmtId="0" fontId="4" fillId="0" borderId="1" xfId="0" applyFont="1" applyBorder="1" applyAlignment="1">
      <alignment horizontal="left" vertical="center"/>
    </xf>
    <xf numFmtId="0" fontId="4" fillId="0" borderId="0" xfId="1" applyFont="1" applyAlignment="1">
      <alignment horizontal="left" vertical="center"/>
    </xf>
    <xf numFmtId="0" fontId="12" fillId="0" borderId="0" xfId="0" applyFont="1" applyAlignment="1">
      <alignment vertical="center"/>
    </xf>
    <xf numFmtId="0" fontId="12" fillId="0" borderId="0" xfId="0" applyFont="1"/>
    <xf numFmtId="0" fontId="12" fillId="0" borderId="22" xfId="0" applyFont="1" applyBorder="1"/>
    <xf numFmtId="0" fontId="12" fillId="0" borderId="25" xfId="0" applyFont="1" applyBorder="1"/>
    <xf numFmtId="0" fontId="12" fillId="0" borderId="10" xfId="0" applyFont="1" applyBorder="1"/>
    <xf numFmtId="0" fontId="12" fillId="0" borderId="11" xfId="0" applyFont="1" applyBorder="1"/>
    <xf numFmtId="0" fontId="12" fillId="0" borderId="21" xfId="0" applyFont="1" applyBorder="1"/>
    <xf numFmtId="0" fontId="12" fillId="0" borderId="23" xfId="0" applyFont="1" applyBorder="1"/>
    <xf numFmtId="0" fontId="5" fillId="0" borderId="5" xfId="0" applyFont="1" applyBorder="1" applyAlignment="1">
      <alignment vertical="center"/>
    </xf>
    <xf numFmtId="0" fontId="0" fillId="0" borderId="22" xfId="0" applyBorder="1"/>
    <xf numFmtId="0" fontId="0" fillId="0" borderId="24" xfId="0" applyBorder="1"/>
    <xf numFmtId="0" fontId="0" fillId="0" borderId="25" xfId="0" applyBorder="1"/>
    <xf numFmtId="0" fontId="5" fillId="0" borderId="0" xfId="0" applyFont="1" applyAlignment="1">
      <alignment horizontal="center"/>
    </xf>
    <xf numFmtId="0" fontId="17" fillId="0" borderId="11" xfId="0" applyFont="1" applyBorder="1"/>
    <xf numFmtId="0" fontId="0" fillId="0" borderId="10" xfId="0" applyBorder="1"/>
    <xf numFmtId="0" fontId="17" fillId="0" borderId="0" xfId="0" applyFont="1"/>
    <xf numFmtId="0" fontId="0" fillId="0" borderId="21" xfId="0" applyBorder="1"/>
    <xf numFmtId="0" fontId="0" fillId="0" borderId="13" xfId="0" applyBorder="1"/>
    <xf numFmtId="0" fontId="0" fillId="0" borderId="23" xfId="0" applyBorder="1"/>
    <xf numFmtId="0" fontId="19" fillId="0" borderId="0" xfId="0" applyFont="1" applyAlignment="1">
      <alignment vertical="center" wrapText="1"/>
    </xf>
    <xf numFmtId="0" fontId="17" fillId="0" borderId="0" xfId="5" applyFont="1" applyAlignment="1">
      <alignment vertical="center"/>
    </xf>
    <xf numFmtId="0" fontId="21" fillId="0" borderId="0" xfId="5" applyFont="1" applyAlignment="1">
      <alignment horizontal="left" vertical="center" wrapText="1"/>
    </xf>
    <xf numFmtId="0" fontId="23" fillId="9" borderId="26" xfId="5" applyFont="1" applyFill="1" applyBorder="1" applyAlignment="1">
      <alignment horizontal="center" vertical="center" wrapText="1"/>
    </xf>
    <xf numFmtId="0" fontId="23" fillId="9" borderId="27" xfId="5" applyFont="1" applyFill="1" applyBorder="1" applyAlignment="1">
      <alignment horizontal="center" vertical="center" wrapText="1"/>
    </xf>
    <xf numFmtId="0" fontId="23" fillId="9" borderId="28" xfId="5" applyFont="1" applyFill="1" applyBorder="1" applyAlignment="1">
      <alignment horizontal="center" vertical="center" wrapText="1"/>
    </xf>
    <xf numFmtId="0" fontId="23" fillId="9" borderId="29" xfId="5" applyFont="1" applyFill="1" applyBorder="1" applyAlignment="1">
      <alignment horizontal="center" vertical="center" wrapText="1"/>
    </xf>
    <xf numFmtId="0" fontId="23" fillId="9" borderId="30" xfId="5" applyFont="1" applyFill="1" applyBorder="1" applyAlignment="1">
      <alignment horizontal="center" vertical="center" wrapText="1"/>
    </xf>
    <xf numFmtId="0" fontId="23" fillId="9" borderId="31" xfId="5" applyFont="1" applyFill="1" applyBorder="1" applyAlignment="1">
      <alignment horizontal="center" vertical="center" wrapText="1"/>
    </xf>
    <xf numFmtId="0" fontId="24" fillId="0" borderId="29" xfId="5" applyFont="1" applyBorder="1" applyAlignment="1">
      <alignment horizontal="center" vertical="center" wrapText="1"/>
    </xf>
    <xf numFmtId="0" fontId="25" fillId="0" borderId="30" xfId="5" applyFont="1" applyBorder="1" applyAlignment="1">
      <alignment horizontal="center" vertical="center" wrapText="1"/>
    </xf>
    <xf numFmtId="1" fontId="25" fillId="0" borderId="30" xfId="5" applyNumberFormat="1" applyFont="1" applyBorder="1" applyAlignment="1">
      <alignment horizontal="center" vertical="center" wrapText="1"/>
    </xf>
    <xf numFmtId="1" fontId="25" fillId="0" borderId="31" xfId="5" applyNumberFormat="1" applyFont="1" applyBorder="1" applyAlignment="1">
      <alignment horizontal="center" vertical="center" wrapText="1"/>
    </xf>
    <xf numFmtId="0" fontId="17" fillId="0" borderId="29" xfId="5" applyFont="1" applyBorder="1" applyAlignment="1">
      <alignment horizontal="center" vertical="center"/>
    </xf>
    <xf numFmtId="0" fontId="17" fillId="0" borderId="30" xfId="5" applyFont="1" applyBorder="1" applyAlignment="1">
      <alignment horizontal="center" vertical="center"/>
    </xf>
    <xf numFmtId="0" fontId="17" fillId="0" borderId="31" xfId="5" applyFont="1" applyBorder="1" applyAlignment="1">
      <alignment horizontal="center" vertical="center"/>
    </xf>
    <xf numFmtId="0" fontId="26" fillId="0" borderId="0" xfId="5" applyFont="1" applyAlignment="1">
      <alignment vertical="center"/>
    </xf>
    <xf numFmtId="0" fontId="24" fillId="0" borderId="32" xfId="5" applyFont="1" applyBorder="1" applyAlignment="1">
      <alignment horizontal="center" vertical="center" wrapText="1"/>
    </xf>
    <xf numFmtId="1" fontId="25" fillId="0" borderId="33" xfId="5" applyNumberFormat="1" applyFont="1" applyBorder="1" applyAlignment="1">
      <alignment horizontal="center" vertical="center" wrapText="1"/>
    </xf>
    <xf numFmtId="1" fontId="25" fillId="0" borderId="34" xfId="5" applyNumberFormat="1" applyFont="1" applyBorder="1" applyAlignment="1">
      <alignment horizontal="center" vertical="center" wrapText="1"/>
    </xf>
    <xf numFmtId="0" fontId="24" fillId="0" borderId="0" xfId="5" applyFont="1" applyAlignment="1">
      <alignment horizontal="center" vertical="center" wrapText="1"/>
    </xf>
    <xf numFmtId="0" fontId="17" fillId="0" borderId="0" xfId="5" applyFont="1" applyAlignment="1">
      <alignment horizontal="center" vertical="center"/>
    </xf>
    <xf numFmtId="1" fontId="25" fillId="0" borderId="0" xfId="5" applyNumberFormat="1" applyFont="1" applyAlignment="1">
      <alignment horizontal="center" vertical="center" wrapText="1"/>
    </xf>
    <xf numFmtId="0" fontId="25" fillId="0" borderId="33" xfId="5" applyFont="1" applyBorder="1" applyAlignment="1">
      <alignment horizontal="center" vertical="center" wrapText="1"/>
    </xf>
    <xf numFmtId="0" fontId="17" fillId="11" borderId="0" xfId="0" applyFont="1" applyFill="1" applyAlignment="1">
      <alignment vertical="center"/>
    </xf>
    <xf numFmtId="0" fontId="17" fillId="9" borderId="0" xfId="0" applyFont="1" applyFill="1" applyAlignment="1">
      <alignment vertical="center"/>
    </xf>
    <xf numFmtId="0" fontId="17" fillId="10" borderId="0" xfId="0" applyFont="1" applyFill="1" applyAlignment="1">
      <alignment vertical="center"/>
    </xf>
    <xf numFmtId="0" fontId="17" fillId="5" borderId="0" xfId="0" applyFont="1" applyFill="1" applyAlignment="1">
      <alignment vertical="center"/>
    </xf>
    <xf numFmtId="0" fontId="17" fillId="5" borderId="0" xfId="0" applyFont="1" applyFill="1" applyAlignment="1">
      <alignment horizontal="center" vertical="center"/>
    </xf>
    <xf numFmtId="0" fontId="17" fillId="10" borderId="0" xfId="0" applyFont="1" applyFill="1" applyAlignment="1">
      <alignment horizontal="center" vertical="center"/>
    </xf>
    <xf numFmtId="0" fontId="17" fillId="9" borderId="0" xfId="0" applyFont="1" applyFill="1" applyAlignment="1">
      <alignment horizontal="center" vertical="center"/>
    </xf>
    <xf numFmtId="0" fontId="17" fillId="8" borderId="0" xfId="0" applyFont="1" applyFill="1" applyAlignment="1">
      <alignment vertical="center"/>
    </xf>
    <xf numFmtId="0" fontId="17" fillId="11" borderId="0" xfId="0" applyFont="1" applyFill="1" applyAlignment="1">
      <alignment horizontal="center" vertical="center"/>
    </xf>
    <xf numFmtId="0" fontId="17" fillId="8" borderId="0" xfId="0" applyFont="1" applyFill="1" applyAlignment="1">
      <alignment horizontal="center" vertical="center"/>
    </xf>
    <xf numFmtId="0" fontId="12" fillId="0" borderId="10" xfId="0" applyFont="1" applyBorder="1" applyAlignment="1">
      <alignment horizontal="left" indent="1"/>
    </xf>
    <xf numFmtId="0" fontId="28" fillId="0" borderId="0" xfId="0" applyFont="1" applyAlignment="1">
      <alignment vertical="center"/>
    </xf>
    <xf numFmtId="0" fontId="28" fillId="0" borderId="0" xfId="0" applyFont="1" applyAlignment="1">
      <alignment horizontal="left"/>
    </xf>
    <xf numFmtId="0" fontId="29" fillId="0" borderId="1" xfId="1" applyFont="1" applyBorder="1" applyAlignment="1">
      <alignment horizontal="left" vertical="center"/>
    </xf>
    <xf numFmtId="0" fontId="29" fillId="0" borderId="0" xfId="0" applyFont="1" applyAlignment="1">
      <alignment vertical="center"/>
    </xf>
    <xf numFmtId="0" fontId="28" fillId="0" borderId="0" xfId="0" applyFont="1" applyAlignment="1">
      <alignment horizontal="left" vertical="center"/>
    </xf>
    <xf numFmtId="0" fontId="29" fillId="0" borderId="1" xfId="1" applyFont="1" applyBorder="1" applyAlignment="1">
      <alignment horizontal="left" vertical="center" wrapText="1"/>
    </xf>
    <xf numFmtId="0" fontId="29" fillId="0" borderId="0" xfId="1" applyFont="1" applyAlignment="1">
      <alignment horizontal="left" vertical="top"/>
    </xf>
    <xf numFmtId="0" fontId="28" fillId="0" borderId="0" xfId="1" applyFont="1" applyAlignment="1">
      <alignment horizontal="left" vertical="top" wrapText="1"/>
    </xf>
    <xf numFmtId="0" fontId="29" fillId="0" borderId="1" xfId="1" applyFont="1" applyBorder="1" applyAlignment="1">
      <alignment vertical="center" wrapText="1"/>
    </xf>
    <xf numFmtId="0" fontId="28" fillId="0" borderId="0" xfId="0" applyFont="1" applyAlignment="1">
      <alignment horizontal="center" vertical="center"/>
    </xf>
    <xf numFmtId="0" fontId="31" fillId="0" borderId="12" xfId="0" applyFont="1" applyBorder="1" applyAlignment="1">
      <alignment horizontal="left" vertical="center" wrapText="1"/>
    </xf>
    <xf numFmtId="0" fontId="32" fillId="0" borderId="0" xfId="0" applyFont="1" applyAlignment="1">
      <alignment vertical="center"/>
    </xf>
    <xf numFmtId="0" fontId="0" fillId="0" borderId="0" xfId="0" applyAlignment="1">
      <alignment horizontal="left"/>
    </xf>
    <xf numFmtId="0" fontId="0" fillId="0" borderId="0" xfId="0" applyAlignment="1">
      <alignment vertical="center"/>
    </xf>
    <xf numFmtId="0" fontId="33" fillId="0" borderId="0" xfId="0" applyFont="1" applyAlignment="1">
      <alignment horizontal="left" vertical="center"/>
    </xf>
    <xf numFmtId="0" fontId="3" fillId="15" borderId="0" xfId="1" applyFont="1" applyFill="1" applyAlignment="1">
      <alignment horizontal="center" vertical="center"/>
    </xf>
    <xf numFmtId="0" fontId="12" fillId="0" borderId="30" xfId="0" applyFont="1" applyBorder="1" applyAlignment="1">
      <alignment vertical="center"/>
    </xf>
    <xf numFmtId="0" fontId="12" fillId="3" borderId="30" xfId="0" applyFont="1" applyFill="1" applyBorder="1" applyAlignment="1">
      <alignment vertical="center"/>
    </xf>
    <xf numFmtId="0" fontId="12" fillId="0" borderId="30" xfId="0" applyFont="1" applyBorder="1" applyAlignment="1">
      <alignment horizontal="center" vertical="center"/>
    </xf>
    <xf numFmtId="0" fontId="12" fillId="3" borderId="30" xfId="0" applyFont="1" applyFill="1" applyBorder="1" applyAlignment="1">
      <alignment horizontal="center" vertical="center"/>
    </xf>
    <xf numFmtId="0" fontId="36" fillId="0" borderId="30" xfId="0" applyFont="1" applyBorder="1" applyAlignment="1">
      <alignment horizontal="center" vertical="center"/>
    </xf>
    <xf numFmtId="0" fontId="36" fillId="3" borderId="30" xfId="0" applyFont="1" applyFill="1" applyBorder="1" applyAlignment="1">
      <alignment horizontal="center" vertical="center"/>
    </xf>
    <xf numFmtId="0" fontId="10" fillId="3" borderId="30" xfId="0" applyFont="1" applyFill="1" applyBorder="1" applyAlignment="1">
      <alignment horizontal="center" vertical="center" wrapText="1"/>
    </xf>
    <xf numFmtId="0" fontId="5" fillId="0" borderId="30" xfId="0" applyFont="1" applyBorder="1" applyAlignment="1">
      <alignment vertical="center"/>
    </xf>
    <xf numFmtId="164" fontId="39" fillId="0" borderId="30" xfId="0" applyNumberFormat="1" applyFont="1" applyBorder="1" applyAlignment="1">
      <alignment horizontal="center" vertical="center" wrapText="1"/>
    </xf>
    <xf numFmtId="0" fontId="40" fillId="0" borderId="30" xfId="0" applyFont="1" applyBorder="1" applyAlignment="1">
      <alignment horizontal="center" vertical="center" wrapText="1"/>
    </xf>
    <xf numFmtId="164" fontId="39" fillId="3" borderId="30" xfId="0" applyNumberFormat="1" applyFont="1" applyFill="1" applyBorder="1" applyAlignment="1">
      <alignment horizontal="center" vertical="center" wrapText="1"/>
    </xf>
    <xf numFmtId="0" fontId="40" fillId="3" borderId="30" xfId="0" applyFont="1" applyFill="1" applyBorder="1" applyAlignment="1">
      <alignment horizontal="center" vertical="center" wrapText="1"/>
    </xf>
    <xf numFmtId="0" fontId="12" fillId="0" borderId="30" xfId="0" applyFont="1" applyBorder="1" applyAlignment="1">
      <alignment horizontal="center" vertical="center" wrapText="1"/>
    </xf>
    <xf numFmtId="0" fontId="12" fillId="3" borderId="30" xfId="0" applyFont="1" applyFill="1" applyBorder="1" applyAlignment="1">
      <alignment horizontal="center" vertical="center" wrapText="1"/>
    </xf>
    <xf numFmtId="0" fontId="35" fillId="0" borderId="30" xfId="0" applyFont="1" applyBorder="1" applyAlignment="1">
      <alignment horizontal="center" vertical="center" wrapText="1"/>
    </xf>
    <xf numFmtId="0" fontId="35" fillId="3" borderId="30" xfId="0" applyFont="1" applyFill="1" applyBorder="1" applyAlignment="1">
      <alignment horizontal="center" vertical="center" wrapText="1"/>
    </xf>
    <xf numFmtId="0" fontId="39" fillId="0" borderId="30" xfId="0" applyFont="1" applyBorder="1" applyAlignment="1">
      <alignment horizontal="center" vertical="center" wrapText="1"/>
    </xf>
    <xf numFmtId="0" fontId="10" fillId="0" borderId="30" xfId="0" applyFont="1" applyBorder="1" applyAlignment="1">
      <alignment vertical="center"/>
    </xf>
    <xf numFmtId="0" fontId="38" fillId="5" borderId="35" xfId="0" applyFont="1" applyFill="1" applyBorder="1" applyAlignment="1">
      <alignment horizontal="center" vertical="center" wrapText="1"/>
    </xf>
    <xf numFmtId="0" fontId="38" fillId="5" borderId="36" xfId="0" applyFont="1" applyFill="1" applyBorder="1" applyAlignment="1">
      <alignment horizontal="center" vertical="center" wrapText="1"/>
    </xf>
    <xf numFmtId="0" fontId="38" fillId="5" borderId="37" xfId="0" applyFont="1" applyFill="1" applyBorder="1" applyAlignment="1">
      <alignment horizontal="center" vertical="center" wrapText="1"/>
    </xf>
    <xf numFmtId="0" fontId="11" fillId="6" borderId="30" xfId="0" applyFont="1" applyFill="1" applyBorder="1" applyAlignment="1">
      <alignment horizontal="center" vertical="center" wrapText="1"/>
    </xf>
    <xf numFmtId="49" fontId="37" fillId="6" borderId="30" xfId="0" applyNumberFormat="1" applyFont="1" applyFill="1" applyBorder="1" applyAlignment="1" applyProtection="1">
      <alignment horizontal="center" vertical="center" wrapText="1"/>
      <protection locked="0"/>
    </xf>
    <xf numFmtId="0" fontId="38" fillId="2" borderId="30" xfId="0" applyFont="1" applyFill="1" applyBorder="1" applyAlignment="1">
      <alignment horizontal="center" vertical="center" wrapText="1"/>
    </xf>
    <xf numFmtId="0" fontId="38" fillId="12" borderId="30" xfId="0" applyFont="1" applyFill="1" applyBorder="1" applyAlignment="1">
      <alignment horizontal="center" vertical="center" wrapText="1"/>
    </xf>
    <xf numFmtId="0" fontId="38" fillId="7" borderId="30" xfId="0" applyFont="1" applyFill="1" applyBorder="1" applyAlignment="1">
      <alignment horizontal="center" vertical="center" wrapText="1"/>
    </xf>
    <xf numFmtId="0" fontId="5" fillId="0" borderId="0" xfId="0" applyFont="1" applyAlignment="1">
      <alignment horizontal="center" vertical="center"/>
    </xf>
    <xf numFmtId="0" fontId="12" fillId="0" borderId="30" xfId="0" applyFont="1" applyBorder="1" applyAlignment="1">
      <alignment vertical="center" wrapText="1"/>
    </xf>
    <xf numFmtId="2" fontId="10" fillId="0" borderId="30" xfId="0" applyNumberFormat="1" applyFont="1" applyBorder="1" applyAlignment="1">
      <alignment horizontal="center" vertical="center" wrapText="1"/>
    </xf>
    <xf numFmtId="2" fontId="10" fillId="3" borderId="30" xfId="0" applyNumberFormat="1" applyFont="1" applyFill="1" applyBorder="1" applyAlignment="1">
      <alignment horizontal="center" vertical="center" wrapText="1"/>
    </xf>
    <xf numFmtId="0" fontId="12" fillId="3" borderId="30" xfId="0" applyFont="1" applyFill="1" applyBorder="1" applyAlignment="1">
      <alignment vertical="center" wrapText="1"/>
    </xf>
    <xf numFmtId="49" fontId="13" fillId="0" borderId="30" xfId="0" applyNumberFormat="1" applyFont="1" applyBorder="1" applyAlignment="1">
      <alignment horizontal="center" vertical="center" wrapText="1"/>
    </xf>
    <xf numFmtId="49" fontId="13" fillId="3" borderId="30" xfId="0" applyNumberFormat="1" applyFont="1" applyFill="1" applyBorder="1" applyAlignment="1">
      <alignment horizontal="center" vertical="center" wrapText="1"/>
    </xf>
    <xf numFmtId="0" fontId="5" fillId="0" borderId="30" xfId="0" applyFont="1" applyBorder="1" applyAlignment="1">
      <alignment horizontal="center" vertical="center"/>
    </xf>
    <xf numFmtId="164" fontId="44" fillId="3" borderId="30" xfId="0" applyNumberFormat="1" applyFont="1" applyFill="1" applyBorder="1" applyAlignment="1">
      <alignment horizontal="center" vertical="center" wrapText="1"/>
    </xf>
    <xf numFmtId="0" fontId="43" fillId="0" borderId="30" xfId="0" applyFont="1" applyBorder="1" applyAlignment="1">
      <alignment vertical="center" wrapText="1"/>
    </xf>
    <xf numFmtId="0" fontId="12" fillId="3" borderId="33" xfId="0" applyFont="1" applyFill="1" applyBorder="1" applyAlignment="1">
      <alignment vertical="center" wrapText="1"/>
    </xf>
    <xf numFmtId="0" fontId="17" fillId="0" borderId="30" xfId="0" applyFont="1" applyBorder="1" applyAlignment="1">
      <alignment vertical="center" wrapText="1"/>
    </xf>
    <xf numFmtId="0" fontId="17" fillId="3" borderId="30" xfId="0" applyFont="1" applyFill="1" applyBorder="1" applyAlignment="1">
      <alignment vertical="center"/>
    </xf>
    <xf numFmtId="0" fontId="17" fillId="3" borderId="30" xfId="0" applyFont="1" applyFill="1" applyBorder="1" applyAlignment="1">
      <alignment vertical="center" wrapText="1"/>
    </xf>
    <xf numFmtId="0" fontId="17" fillId="3" borderId="33" xfId="0" applyFont="1" applyFill="1" applyBorder="1" applyAlignment="1">
      <alignment vertical="center" wrapText="1"/>
    </xf>
    <xf numFmtId="1" fontId="17" fillId="0" borderId="31" xfId="5" applyNumberFormat="1" applyFont="1" applyBorder="1" applyAlignment="1">
      <alignment horizontal="center" vertical="center"/>
    </xf>
    <xf numFmtId="0" fontId="35" fillId="3" borderId="30" xfId="0" applyFont="1" applyFill="1" applyBorder="1" applyAlignment="1">
      <alignment horizontal="left" vertical="center" wrapText="1"/>
    </xf>
    <xf numFmtId="0" fontId="35" fillId="0" borderId="1" xfId="0" applyFont="1" applyBorder="1" applyAlignment="1">
      <alignment vertical="center" wrapText="1"/>
    </xf>
    <xf numFmtId="0" fontId="35" fillId="0" borderId="30" xfId="0" applyFont="1" applyBorder="1" applyAlignment="1">
      <alignment vertical="center" wrapText="1"/>
    </xf>
    <xf numFmtId="0" fontId="35" fillId="0" borderId="30" xfId="0" applyFont="1" applyBorder="1" applyAlignment="1">
      <alignment vertical="center"/>
    </xf>
    <xf numFmtId="14" fontId="35" fillId="0" borderId="30" xfId="0" applyNumberFormat="1" applyFont="1" applyBorder="1" applyAlignment="1">
      <alignment horizontal="center" vertical="center"/>
    </xf>
    <xf numFmtId="0" fontId="35" fillId="0" borderId="0" xfId="0" applyFont="1" applyAlignment="1">
      <alignment vertical="center"/>
    </xf>
    <xf numFmtId="0" fontId="35" fillId="0" borderId="12" xfId="0" applyFont="1" applyBorder="1" applyAlignment="1">
      <alignment vertical="center" wrapText="1"/>
    </xf>
    <xf numFmtId="0" fontId="35" fillId="3" borderId="30" xfId="0" applyFont="1" applyFill="1" applyBorder="1" applyAlignment="1">
      <alignment vertical="center"/>
    </xf>
    <xf numFmtId="0" fontId="35" fillId="3" borderId="30" xfId="0" applyFont="1" applyFill="1" applyBorder="1" applyAlignment="1">
      <alignment vertical="center" wrapText="1"/>
    </xf>
    <xf numFmtId="1" fontId="44" fillId="0" borderId="30" xfId="0" applyNumberFormat="1" applyFont="1" applyBorder="1" applyAlignment="1">
      <alignment horizontal="center" vertical="center" wrapText="1"/>
    </xf>
    <xf numFmtId="1" fontId="40" fillId="0" borderId="30" xfId="0" applyNumberFormat="1" applyFont="1" applyBorder="1" applyAlignment="1">
      <alignment horizontal="center" vertical="center" wrapText="1"/>
    </xf>
    <xf numFmtId="49" fontId="44" fillId="0" borderId="30" xfId="0" applyNumberFormat="1" applyFont="1" applyBorder="1" applyAlignment="1">
      <alignment horizontal="center" vertical="center" wrapText="1"/>
    </xf>
    <xf numFmtId="0" fontId="39" fillId="0" borderId="30" xfId="0" applyFont="1" applyBorder="1" applyAlignment="1">
      <alignment horizontal="left" vertical="center" wrapText="1"/>
    </xf>
    <xf numFmtId="49" fontId="40" fillId="0" borderId="30" xfId="0" applyNumberFormat="1" applyFont="1" applyBorder="1" applyAlignment="1">
      <alignment horizontal="center" vertical="center"/>
    </xf>
    <xf numFmtId="164" fontId="40" fillId="0" borderId="30" xfId="0" applyNumberFormat="1" applyFont="1" applyBorder="1" applyAlignment="1">
      <alignment horizontal="center" vertical="center" wrapText="1"/>
    </xf>
    <xf numFmtId="0" fontId="35" fillId="0" borderId="30" xfId="0" applyFont="1" applyBorder="1" applyAlignment="1">
      <alignment horizontal="center" vertical="center"/>
    </xf>
    <xf numFmtId="49" fontId="40" fillId="3" borderId="30" xfId="0" applyNumberFormat="1" applyFont="1" applyFill="1" applyBorder="1" applyAlignment="1">
      <alignment horizontal="center" vertical="center" wrapText="1"/>
    </xf>
    <xf numFmtId="0" fontId="39" fillId="3" borderId="30" xfId="0" applyFont="1" applyFill="1" applyBorder="1" applyAlignment="1">
      <alignment horizontal="left" vertical="center" wrapText="1"/>
    </xf>
    <xf numFmtId="0" fontId="40" fillId="3" borderId="30" xfId="0" applyFont="1" applyFill="1" applyBorder="1" applyAlignment="1">
      <alignment horizontal="center" vertical="center"/>
    </xf>
    <xf numFmtId="164" fontId="40" fillId="3" borderId="30" xfId="0" applyNumberFormat="1" applyFont="1" applyFill="1" applyBorder="1" applyAlignment="1">
      <alignment horizontal="center" vertical="center" wrapText="1"/>
    </xf>
    <xf numFmtId="0" fontId="40" fillId="0" borderId="30" xfId="0" applyFont="1" applyBorder="1" applyAlignment="1">
      <alignment horizontal="center" vertical="center"/>
    </xf>
    <xf numFmtId="0" fontId="35" fillId="0" borderId="30" xfId="0" applyFont="1" applyBorder="1" applyAlignment="1">
      <alignment horizontal="left" vertical="center"/>
    </xf>
    <xf numFmtId="1" fontId="45" fillId="3" borderId="30" xfId="0" applyNumberFormat="1" applyFont="1" applyFill="1" applyBorder="1" applyAlignment="1">
      <alignment horizontal="center" vertical="center" wrapText="1"/>
    </xf>
    <xf numFmtId="0" fontId="35" fillId="3" borderId="30" xfId="0" applyFont="1" applyFill="1" applyBorder="1" applyAlignment="1">
      <alignment horizontal="left" vertical="center"/>
    </xf>
    <xf numFmtId="1" fontId="45" fillId="0" borderId="30" xfId="0" applyNumberFormat="1" applyFont="1" applyBorder="1" applyAlignment="1">
      <alignment horizontal="center" vertical="center" wrapText="1"/>
    </xf>
    <xf numFmtId="1" fontId="44" fillId="3" borderId="30" xfId="0" applyNumberFormat="1" applyFont="1" applyFill="1" applyBorder="1" applyAlignment="1">
      <alignment horizontal="center" vertical="center" wrapText="1"/>
    </xf>
    <xf numFmtId="0" fontId="35" fillId="3" borderId="30" xfId="0" applyFont="1" applyFill="1" applyBorder="1" applyAlignment="1">
      <alignment horizontal="center" vertical="center"/>
    </xf>
    <xf numFmtId="0" fontId="35" fillId="0" borderId="30" xfId="0" applyFont="1" applyBorder="1" applyAlignment="1">
      <alignment horizontal="left" vertical="center" wrapText="1"/>
    </xf>
    <xf numFmtId="49" fontId="44" fillId="3" borderId="30" xfId="0" applyNumberFormat="1" applyFont="1" applyFill="1" applyBorder="1" applyAlignment="1">
      <alignment horizontal="center" vertical="center" wrapText="1"/>
    </xf>
    <xf numFmtId="2" fontId="39" fillId="0" borderId="30" xfId="0" applyNumberFormat="1" applyFont="1" applyBorder="1" applyAlignment="1">
      <alignment horizontal="center" vertical="center" wrapText="1"/>
    </xf>
    <xf numFmtId="14" fontId="46" fillId="0" borderId="30" xfId="0" applyNumberFormat="1" applyFont="1" applyBorder="1" applyAlignment="1">
      <alignment horizontal="center" vertical="center" wrapText="1"/>
    </xf>
    <xf numFmtId="2" fontId="39" fillId="3" borderId="30" xfId="0" applyNumberFormat="1" applyFont="1" applyFill="1" applyBorder="1" applyAlignment="1">
      <alignment horizontal="center" vertical="center" wrapText="1"/>
    </xf>
    <xf numFmtId="0" fontId="6" fillId="0" borderId="4" xfId="0" applyFont="1" applyBorder="1" applyAlignment="1">
      <alignment vertical="center" wrapText="1"/>
    </xf>
    <xf numFmtId="0" fontId="3" fillId="4" borderId="0" xfId="0" applyFont="1" applyFill="1" applyAlignment="1">
      <alignment horizontal="center" vertical="center"/>
    </xf>
    <xf numFmtId="0" fontId="5" fillId="0" borderId="2" xfId="1" applyFont="1" applyBorder="1" applyAlignment="1">
      <alignment horizontal="left" vertical="center" wrapText="1"/>
    </xf>
    <xf numFmtId="0" fontId="5" fillId="0" borderId="3" xfId="1" applyFont="1" applyBorder="1" applyAlignment="1">
      <alignment horizontal="left" vertical="center" wrapText="1"/>
    </xf>
    <xf numFmtId="0" fontId="5" fillId="0" borderId="9" xfId="1" applyFont="1" applyBorder="1" applyAlignment="1">
      <alignment horizontal="left" vertical="center" wrapText="1"/>
    </xf>
    <xf numFmtId="0" fontId="3" fillId="15" borderId="0" xfId="1" applyFont="1" applyFill="1" applyAlignment="1">
      <alignment horizontal="center" vertical="center"/>
    </xf>
    <xf numFmtId="0" fontId="28" fillId="0" borderId="2" xfId="1" applyFont="1" applyBorder="1" applyAlignment="1">
      <alignment horizontal="left" vertical="center" wrapText="1"/>
    </xf>
    <xf numFmtId="0" fontId="28" fillId="0" borderId="3" xfId="1" applyFont="1" applyBorder="1" applyAlignment="1">
      <alignment horizontal="left" vertical="center" wrapText="1"/>
    </xf>
    <xf numFmtId="0" fontId="28" fillId="0" borderId="9" xfId="1" applyFont="1" applyBorder="1" applyAlignment="1">
      <alignment horizontal="left" vertical="center" wrapText="1"/>
    </xf>
    <xf numFmtId="0" fontId="28" fillId="0" borderId="17" xfId="1" applyFont="1" applyBorder="1" applyAlignment="1">
      <alignment horizontal="left" vertical="center" wrapText="1"/>
    </xf>
    <xf numFmtId="0" fontId="28" fillId="0" borderId="15" xfId="1" applyFont="1" applyBorder="1" applyAlignment="1">
      <alignment horizontal="left" vertical="center" wrapText="1"/>
    </xf>
    <xf numFmtId="0" fontId="28" fillId="0" borderId="16" xfId="1" applyFont="1" applyBorder="1" applyAlignment="1">
      <alignment horizontal="left" vertical="center" wrapText="1"/>
    </xf>
    <xf numFmtId="0" fontId="28" fillId="0" borderId="14" xfId="1" applyFont="1" applyBorder="1" applyAlignment="1">
      <alignment horizontal="left" vertical="center" wrapText="1"/>
    </xf>
    <xf numFmtId="0" fontId="27" fillId="13" borderId="0" xfId="0" applyFont="1" applyFill="1" applyAlignment="1">
      <alignment horizontal="center" vertical="center"/>
    </xf>
    <xf numFmtId="0" fontId="27" fillId="14" borderId="6" xfId="0" applyFont="1" applyFill="1" applyBorder="1" applyAlignment="1">
      <alignment horizontal="left" vertical="center"/>
    </xf>
    <xf numFmtId="0" fontId="27" fillId="14" borderId="7" xfId="0" applyFont="1" applyFill="1" applyBorder="1" applyAlignment="1">
      <alignment horizontal="left" vertical="center"/>
    </xf>
    <xf numFmtId="0" fontId="27" fillId="14" borderId="8" xfId="0" applyFont="1" applyFill="1" applyBorder="1" applyAlignment="1">
      <alignment horizontal="left" vertical="center"/>
    </xf>
    <xf numFmtId="0" fontId="30" fillId="0" borderId="2" xfId="1" applyFont="1" applyBorder="1" applyAlignment="1">
      <alignment horizontal="left" vertical="center" wrapText="1"/>
    </xf>
    <xf numFmtId="0" fontId="30" fillId="0" borderId="3" xfId="1" applyFont="1" applyBorder="1" applyAlignment="1">
      <alignment horizontal="left" vertical="center" wrapText="1"/>
    </xf>
    <xf numFmtId="0" fontId="30" fillId="0" borderId="9" xfId="1" applyFont="1" applyBorder="1" applyAlignment="1">
      <alignment horizontal="left" vertical="center" wrapText="1"/>
    </xf>
    <xf numFmtId="0" fontId="28" fillId="0" borderId="18" xfId="1" applyFont="1" applyBorder="1" applyAlignment="1">
      <alignment horizontal="left" vertical="center" wrapText="1"/>
    </xf>
    <xf numFmtId="0" fontId="28" fillId="0" borderId="19" xfId="1" applyFont="1" applyBorder="1" applyAlignment="1">
      <alignment horizontal="left" vertical="center" wrapText="1"/>
    </xf>
    <xf numFmtId="0" fontId="28" fillId="0" borderId="20" xfId="1" applyFont="1" applyBorder="1" applyAlignment="1">
      <alignment horizontal="left" vertical="center" wrapText="1"/>
    </xf>
    <xf numFmtId="0" fontId="9" fillId="0" borderId="13" xfId="0" applyFont="1" applyBorder="1" applyAlignment="1">
      <alignment horizontal="center" vertical="center"/>
    </xf>
    <xf numFmtId="0" fontId="38" fillId="5" borderId="2" xfId="0" applyFont="1" applyFill="1" applyBorder="1" applyAlignment="1">
      <alignment horizontal="center" vertical="center"/>
    </xf>
    <xf numFmtId="0" fontId="38" fillId="5" borderId="3" xfId="0" applyFont="1" applyFill="1" applyBorder="1" applyAlignment="1">
      <alignment horizontal="center" vertical="center"/>
    </xf>
    <xf numFmtId="0" fontId="38" fillId="5" borderId="9" xfId="0" applyFont="1" applyFill="1" applyBorder="1" applyAlignment="1">
      <alignment horizontal="center" vertical="center"/>
    </xf>
    <xf numFmtId="0" fontId="38" fillId="6" borderId="0" xfId="0" applyFont="1" applyFill="1" applyAlignment="1">
      <alignment horizontal="center" vertical="center"/>
    </xf>
    <xf numFmtId="0" fontId="38" fillId="6" borderId="11" xfId="0" applyFont="1" applyFill="1" applyBorder="1" applyAlignment="1">
      <alignment horizontal="center" vertical="center"/>
    </xf>
    <xf numFmtId="0" fontId="34" fillId="0" borderId="0" xfId="0" applyFont="1" applyAlignment="1">
      <alignment horizontal="center" vertical="center"/>
    </xf>
    <xf numFmtId="0" fontId="38" fillId="2" borderId="30" xfId="0" applyFont="1" applyFill="1" applyBorder="1" applyAlignment="1">
      <alignment horizontal="center" vertical="center" wrapText="1"/>
    </xf>
    <xf numFmtId="0" fontId="34" fillId="0" borderId="30" xfId="0" applyFont="1" applyBorder="1" applyAlignment="1">
      <alignment horizontal="center" vertical="center"/>
    </xf>
    <xf numFmtId="0" fontId="9" fillId="0" borderId="0" xfId="0" applyFont="1" applyAlignment="1">
      <alignment horizontal="center" vertical="center"/>
    </xf>
    <xf numFmtId="0" fontId="38" fillId="12" borderId="30" xfId="0" applyFont="1" applyFill="1" applyBorder="1" applyAlignment="1">
      <alignment horizontal="center" vertical="center"/>
    </xf>
    <xf numFmtId="0" fontId="41" fillId="0" borderId="0" xfId="0" applyFont="1" applyAlignment="1">
      <alignment horizontal="center" vertical="center"/>
    </xf>
    <xf numFmtId="0" fontId="38" fillId="7" borderId="30" xfId="0" applyFont="1" applyFill="1" applyBorder="1" applyAlignment="1">
      <alignment horizontal="center" vertical="center" wrapText="1"/>
    </xf>
    <xf numFmtId="0" fontId="20" fillId="9" borderId="2" xfId="5" applyFont="1" applyFill="1" applyBorder="1" applyAlignment="1">
      <alignment horizontal="left" vertical="center" wrapText="1"/>
    </xf>
    <xf numFmtId="0" fontId="20" fillId="9" borderId="3" xfId="5" applyFont="1" applyFill="1" applyBorder="1" applyAlignment="1">
      <alignment horizontal="left" vertical="center" wrapText="1"/>
    </xf>
    <xf numFmtId="0" fontId="20" fillId="9" borderId="9" xfId="5" applyFont="1" applyFill="1" applyBorder="1" applyAlignment="1">
      <alignment horizontal="left" vertical="center" wrapText="1"/>
    </xf>
    <xf numFmtId="0" fontId="22" fillId="5" borderId="2" xfId="5" applyFont="1" applyFill="1" applyBorder="1" applyAlignment="1">
      <alignment horizontal="left" vertical="center" wrapText="1"/>
    </xf>
    <xf numFmtId="0" fontId="22" fillId="5" borderId="3" xfId="5" applyFont="1" applyFill="1" applyBorder="1" applyAlignment="1">
      <alignment horizontal="left" vertical="center" wrapText="1"/>
    </xf>
    <xf numFmtId="0" fontId="22" fillId="5" borderId="9" xfId="5" applyFont="1" applyFill="1" applyBorder="1" applyAlignment="1">
      <alignment horizontal="left" vertical="center" wrapText="1"/>
    </xf>
    <xf numFmtId="0" fontId="22" fillId="5" borderId="26" xfId="5" applyFont="1" applyFill="1" applyBorder="1" applyAlignment="1">
      <alignment horizontal="center" vertical="center"/>
    </xf>
    <xf numFmtId="0" fontId="22" fillId="5" borderId="27" xfId="5" applyFont="1" applyFill="1" applyBorder="1" applyAlignment="1">
      <alignment horizontal="center" vertical="center"/>
    </xf>
    <xf numFmtId="0" fontId="22" fillId="5" borderId="28" xfId="5" applyFont="1" applyFill="1" applyBorder="1" applyAlignment="1">
      <alignment horizontal="center" vertical="center"/>
    </xf>
    <xf numFmtId="0" fontId="19" fillId="0" borderId="0" xfId="0" applyFont="1" applyAlignment="1">
      <alignment horizontal="left" vertical="center" wrapText="1"/>
    </xf>
    <xf numFmtId="0" fontId="14" fillId="0" borderId="0" xfId="0" applyFont="1" applyAlignment="1">
      <alignment horizontal="center"/>
    </xf>
    <xf numFmtId="0" fontId="4" fillId="0" borderId="10" xfId="0" applyFont="1" applyBorder="1" applyAlignment="1">
      <alignment horizontal="center" vertical="center" textRotation="90"/>
    </xf>
    <xf numFmtId="0" fontId="4" fillId="0" borderId="13" xfId="0" applyFont="1" applyBorder="1" applyAlignment="1">
      <alignment horizontal="center"/>
    </xf>
    <xf numFmtId="0" fontId="18" fillId="0" borderId="10" xfId="0" applyFont="1" applyBorder="1" applyAlignment="1">
      <alignment horizontal="center"/>
    </xf>
    <xf numFmtId="0" fontId="18" fillId="0" borderId="11" xfId="0" applyFont="1" applyBorder="1" applyAlignment="1">
      <alignment horizontal="center"/>
    </xf>
  </cellXfs>
  <cellStyles count="7">
    <cellStyle name="Normal" xfId="0" builtinId="0"/>
    <cellStyle name="Normal 2" xfId="1"/>
    <cellStyle name="Normal 3" xfId="2"/>
    <cellStyle name="Normal 3 2" xfId="3"/>
    <cellStyle name="Normal 4" xfId="4"/>
    <cellStyle name="Normal 6" xfId="5"/>
    <cellStyle name="Normal 7" xfId="6"/>
  </cellStyles>
  <dxfs count="57">
    <dxf>
      <fill>
        <patternFill>
          <bgColor rgb="FFFFC000"/>
        </patternFill>
      </fill>
    </dxf>
    <dxf>
      <fill>
        <patternFill>
          <bgColor rgb="FFFF0000"/>
        </patternFill>
      </fill>
    </dxf>
    <dxf>
      <fill>
        <patternFill>
          <bgColor rgb="FFC00000"/>
        </patternFill>
      </fill>
    </dxf>
    <dxf>
      <fill>
        <patternFill>
          <bgColor rgb="FFFFC000"/>
        </patternFill>
      </fill>
    </dxf>
    <dxf>
      <fill>
        <patternFill>
          <bgColor rgb="FFFF0000"/>
        </patternFill>
      </fill>
    </dxf>
    <dxf>
      <fill>
        <patternFill>
          <bgColor rgb="FFC00000"/>
        </patternFill>
      </fill>
    </dxf>
    <dxf>
      <fill>
        <patternFill>
          <bgColor rgb="FFC0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C00000"/>
        </patternFill>
      </fill>
    </dxf>
    <dxf>
      <fill>
        <patternFill>
          <bgColor rgb="FFFFC000"/>
        </patternFill>
      </fill>
    </dxf>
    <dxf>
      <fill>
        <patternFill>
          <bgColor rgb="FFFF0000"/>
        </patternFill>
      </fill>
    </dxf>
    <dxf>
      <fill>
        <patternFill>
          <bgColor rgb="FFC0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C0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C00000"/>
        </patternFill>
      </fill>
    </dxf>
    <dxf>
      <fill>
        <patternFill patternType="solid">
          <bgColor theme="0"/>
        </patternFill>
      </fill>
    </dxf>
    <dxf>
      <fill>
        <patternFill>
          <bgColor rgb="FFFF0000"/>
        </patternFill>
      </fill>
    </dxf>
    <dxf>
      <fill>
        <patternFill>
          <bgColor rgb="FF92D050"/>
        </patternFill>
      </fill>
    </dxf>
    <dxf>
      <fill>
        <patternFill>
          <bgColor rgb="FFC00000"/>
        </patternFill>
      </fill>
    </dxf>
    <dxf>
      <fill>
        <patternFill>
          <bgColor rgb="FFFFC000"/>
        </patternFill>
      </fill>
    </dxf>
    <dxf>
      <fill>
        <patternFill>
          <bgColor rgb="FFC00000"/>
        </patternFill>
      </fill>
    </dxf>
    <dxf>
      <fill>
        <patternFill>
          <bgColor rgb="FFFF0000"/>
        </patternFill>
      </fill>
    </dxf>
    <dxf>
      <fill>
        <patternFill>
          <bgColor rgb="FF92D050"/>
        </patternFill>
      </fill>
    </dxf>
    <dxf>
      <fill>
        <patternFill>
          <bgColor rgb="FFFFC000"/>
        </patternFill>
      </fill>
    </dxf>
    <dxf>
      <fill>
        <patternFill>
          <bgColor rgb="FF00B050"/>
        </patternFill>
      </fill>
    </dxf>
    <dxf>
      <fill>
        <patternFill>
          <bgColor rgb="FF00B050"/>
        </patternFill>
      </fill>
    </dxf>
    <dxf>
      <fill>
        <patternFill>
          <bgColor rgb="FFFFC000"/>
        </patternFill>
      </fill>
    </dxf>
    <dxf>
      <fill>
        <patternFill>
          <bgColor rgb="FF92D050"/>
        </patternFill>
      </fill>
    </dxf>
    <dxf>
      <fill>
        <patternFill>
          <bgColor rgb="FFFF0000"/>
        </patternFill>
      </fill>
    </dxf>
    <dxf>
      <fill>
        <patternFill>
          <bgColor rgb="FFC00000"/>
        </patternFill>
      </fill>
    </dxf>
    <dxf>
      <fill>
        <patternFill>
          <bgColor rgb="FFFFC000"/>
        </patternFill>
      </fill>
    </dxf>
    <dxf>
      <fill>
        <patternFill>
          <bgColor rgb="FF92D050"/>
        </patternFill>
      </fill>
    </dxf>
    <dxf>
      <fill>
        <patternFill>
          <bgColor rgb="FFFF0000"/>
        </patternFill>
      </fill>
    </dxf>
    <dxf>
      <fill>
        <patternFill>
          <bgColor rgb="FFC00000"/>
        </patternFill>
      </fill>
    </dxf>
    <dxf>
      <fill>
        <patternFill>
          <bgColor rgb="FF00B050"/>
        </patternFill>
      </fill>
    </dxf>
    <dxf>
      <fill>
        <patternFill>
          <bgColor rgb="FFFFC000"/>
        </patternFill>
      </fill>
    </dxf>
    <dxf>
      <fill>
        <patternFill>
          <bgColor rgb="FF92D050"/>
        </patternFill>
      </fill>
    </dxf>
    <dxf>
      <fill>
        <patternFill>
          <bgColor rgb="FFFF0000"/>
        </patternFill>
      </fill>
    </dxf>
    <dxf>
      <fill>
        <patternFill>
          <bgColor rgb="FFC00000"/>
        </patternFill>
      </fill>
    </dxf>
    <dxf>
      <fill>
        <patternFill>
          <bgColor rgb="FF00B050"/>
        </patternFill>
      </fill>
    </dxf>
    <dxf>
      <fill>
        <patternFill>
          <bgColor rgb="FFFF0000"/>
        </patternFill>
      </fill>
    </dxf>
    <dxf>
      <fill>
        <patternFill>
          <bgColor rgb="FFFFC000"/>
        </patternFill>
      </fill>
    </dxf>
    <dxf>
      <fill>
        <patternFill>
          <bgColor rgb="FF92D050"/>
        </patternFill>
      </fill>
    </dxf>
    <dxf>
      <fill>
        <patternFill>
          <bgColor rgb="FFC00000"/>
        </patternFill>
      </fill>
    </dxf>
    <dxf>
      <fill>
        <patternFill>
          <bgColor rgb="FF00B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4</xdr:col>
      <xdr:colOff>213633</xdr:colOff>
      <xdr:row>7</xdr:row>
      <xdr:rowOff>250372</xdr:rowOff>
    </xdr:from>
    <xdr:to>
      <xdr:col>4</xdr:col>
      <xdr:colOff>527398</xdr:colOff>
      <xdr:row>8</xdr:row>
      <xdr:rowOff>152400</xdr:rowOff>
    </xdr:to>
    <xdr:sp macro="" textlink="">
      <xdr:nvSpPr>
        <xdr:cNvPr id="2" name="Right Arrow 1">
          <a:extLst>
            <a:ext uri="{FF2B5EF4-FFF2-40B4-BE49-F238E27FC236}">
              <a16:creationId xmlns:a16="http://schemas.microsoft.com/office/drawing/2014/main" xmlns="" id="{00000000-0008-0000-0000-000002000000}"/>
            </a:ext>
          </a:extLst>
        </xdr:cNvPr>
        <xdr:cNvSpPr/>
      </xdr:nvSpPr>
      <xdr:spPr bwMode="ltGray">
        <a:xfrm>
          <a:off x="6719208" y="3746047"/>
          <a:ext cx="313765" cy="225878"/>
        </a:xfrm>
        <a:prstGeom prst="rightArrow">
          <a:avLst/>
        </a:prstGeom>
        <a:ln>
          <a:solidFill>
            <a:schemeClr val="accent2">
              <a:lumMod val="50000"/>
            </a:schemeClr>
          </a:solidFill>
        </a:ln>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l"/>
          <a:endParaRPr lang="en-US" sz="1100" dirty="0" err="1">
            <a:solidFill>
              <a:schemeClr val="bg1"/>
            </a:solidFill>
            <a:latin typeface="Georgia"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220980</xdr:colOff>
      <xdr:row>20</xdr:row>
      <xdr:rowOff>99060</xdr:rowOff>
    </xdr:from>
    <xdr:to>
      <xdr:col>4</xdr:col>
      <xdr:colOff>853440</xdr:colOff>
      <xdr:row>22</xdr:row>
      <xdr:rowOff>76200</xdr:rowOff>
    </xdr:to>
    <xdr:sp macro="" textlink="">
      <xdr:nvSpPr>
        <xdr:cNvPr id="2" name="Oval 1">
          <a:extLst>
            <a:ext uri="{FF2B5EF4-FFF2-40B4-BE49-F238E27FC236}">
              <a16:creationId xmlns:a16="http://schemas.microsoft.com/office/drawing/2014/main" xmlns="" id="{00000000-0008-0000-0800-000002000000}"/>
            </a:ext>
          </a:extLst>
        </xdr:cNvPr>
        <xdr:cNvSpPr/>
      </xdr:nvSpPr>
      <xdr:spPr>
        <a:xfrm>
          <a:off x="4312920" y="4953000"/>
          <a:ext cx="632460" cy="373380"/>
        </a:xfrm>
        <a:prstGeom prst="ellipse">
          <a:avLst/>
        </a:prstGeom>
        <a:solidFill>
          <a:srgbClr val="FFC000"/>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200">
              <a:latin typeface="Georgia" panose="02040502050405020303" pitchFamily="18" charset="0"/>
            </a:rPr>
            <a:t>  C</a:t>
          </a:r>
          <a:endParaRPr lang="en-US" sz="1200">
            <a:latin typeface="Georgia" panose="02040502050405020303" pitchFamily="18" charset="0"/>
          </a:endParaRPr>
        </a:p>
      </xdr:txBody>
    </xdr:sp>
    <xdr:clientData/>
  </xdr:twoCellAnchor>
  <xdr:twoCellAnchor>
    <xdr:from>
      <xdr:col>4</xdr:col>
      <xdr:colOff>251460</xdr:colOff>
      <xdr:row>23</xdr:row>
      <xdr:rowOff>99060</xdr:rowOff>
    </xdr:from>
    <xdr:to>
      <xdr:col>4</xdr:col>
      <xdr:colOff>853440</xdr:colOff>
      <xdr:row>25</xdr:row>
      <xdr:rowOff>106680</xdr:rowOff>
    </xdr:to>
    <xdr:sp macro="" textlink="">
      <xdr:nvSpPr>
        <xdr:cNvPr id="3" name="Oval 2">
          <a:extLst>
            <a:ext uri="{FF2B5EF4-FFF2-40B4-BE49-F238E27FC236}">
              <a16:creationId xmlns:a16="http://schemas.microsoft.com/office/drawing/2014/main" xmlns="" id="{00000000-0008-0000-0800-000003000000}"/>
            </a:ext>
          </a:extLst>
        </xdr:cNvPr>
        <xdr:cNvSpPr/>
      </xdr:nvSpPr>
      <xdr:spPr>
        <a:xfrm>
          <a:off x="4343400" y="5547360"/>
          <a:ext cx="601980" cy="403860"/>
        </a:xfrm>
        <a:prstGeom prst="ellipse">
          <a:avLst/>
        </a:prstGeom>
        <a:solidFill>
          <a:srgbClr val="92D050"/>
        </a:solidFill>
        <a:ln>
          <a:solidFill>
            <a:srgbClr val="92D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200">
              <a:latin typeface="Georgia" panose="02040502050405020303" pitchFamily="18" charset="0"/>
            </a:rPr>
            <a:t>  D</a:t>
          </a:r>
          <a:endParaRPr lang="en-US" sz="1200">
            <a:latin typeface="Georgia" panose="02040502050405020303" pitchFamily="18" charset="0"/>
          </a:endParaRPr>
        </a:p>
      </xdr:txBody>
    </xdr:sp>
    <xdr:clientData/>
  </xdr:twoCellAnchor>
  <xdr:twoCellAnchor>
    <xdr:from>
      <xdr:col>4</xdr:col>
      <xdr:colOff>210537</xdr:colOff>
      <xdr:row>14</xdr:row>
      <xdr:rowOff>38100</xdr:rowOff>
    </xdr:from>
    <xdr:to>
      <xdr:col>4</xdr:col>
      <xdr:colOff>835377</xdr:colOff>
      <xdr:row>16</xdr:row>
      <xdr:rowOff>53340</xdr:rowOff>
    </xdr:to>
    <xdr:sp macro="" textlink="">
      <xdr:nvSpPr>
        <xdr:cNvPr id="5" name="Oval 4">
          <a:extLst>
            <a:ext uri="{FF2B5EF4-FFF2-40B4-BE49-F238E27FC236}">
              <a16:creationId xmlns:a16="http://schemas.microsoft.com/office/drawing/2014/main" xmlns="" id="{00000000-0008-0000-0800-000005000000}"/>
            </a:ext>
          </a:extLst>
        </xdr:cNvPr>
        <xdr:cNvSpPr/>
      </xdr:nvSpPr>
      <xdr:spPr>
        <a:xfrm>
          <a:off x="3724204" y="3297767"/>
          <a:ext cx="624840" cy="410351"/>
        </a:xfrm>
        <a:prstGeom prst="ellipse">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200">
              <a:latin typeface="Georgia" panose="02040502050405020303" pitchFamily="18" charset="0"/>
            </a:rPr>
            <a:t>  A</a:t>
          </a:r>
          <a:endParaRPr lang="en-US" sz="1200">
            <a:latin typeface="Georgia" panose="02040502050405020303" pitchFamily="18" charset="0"/>
          </a:endParaRPr>
        </a:p>
      </xdr:txBody>
    </xdr:sp>
    <xdr:clientData/>
  </xdr:twoCellAnchor>
  <xdr:twoCellAnchor>
    <xdr:from>
      <xdr:col>4</xdr:col>
      <xdr:colOff>199954</xdr:colOff>
      <xdr:row>17</xdr:row>
      <xdr:rowOff>144992</xdr:rowOff>
    </xdr:from>
    <xdr:to>
      <xdr:col>4</xdr:col>
      <xdr:colOff>824794</xdr:colOff>
      <xdr:row>19</xdr:row>
      <xdr:rowOff>7832</xdr:rowOff>
    </xdr:to>
    <xdr:sp macro="" textlink="">
      <xdr:nvSpPr>
        <xdr:cNvPr id="6" name="Oval 5">
          <a:extLst>
            <a:ext uri="{FF2B5EF4-FFF2-40B4-BE49-F238E27FC236}">
              <a16:creationId xmlns:a16="http://schemas.microsoft.com/office/drawing/2014/main" xmlns="" id="{00000000-0008-0000-0800-000006000000}"/>
            </a:ext>
          </a:extLst>
        </xdr:cNvPr>
        <xdr:cNvSpPr/>
      </xdr:nvSpPr>
      <xdr:spPr>
        <a:xfrm>
          <a:off x="2857429" y="4107392"/>
          <a:ext cx="624840" cy="405765"/>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200">
              <a:latin typeface="Georgia" panose="02040502050405020303" pitchFamily="18" charset="0"/>
            </a:rPr>
            <a:t>  B</a:t>
          </a:r>
          <a:endParaRPr lang="en-US" sz="1200">
            <a:latin typeface="Georgia" panose="02040502050405020303" pitchFamily="18" charset="0"/>
          </a:endParaRPr>
        </a:p>
      </xdr:txBody>
    </xdr:sp>
    <xdr:clientData/>
  </xdr:twoCellAnchor>
  <xdr:twoCellAnchor>
    <xdr:from>
      <xdr:col>4</xdr:col>
      <xdr:colOff>247650</xdr:colOff>
      <xdr:row>26</xdr:row>
      <xdr:rowOff>89535</xdr:rowOff>
    </xdr:from>
    <xdr:to>
      <xdr:col>4</xdr:col>
      <xdr:colOff>849630</xdr:colOff>
      <xdr:row>28</xdr:row>
      <xdr:rowOff>87630</xdr:rowOff>
    </xdr:to>
    <xdr:sp macro="" textlink="">
      <xdr:nvSpPr>
        <xdr:cNvPr id="7" name="Oval 6">
          <a:extLst>
            <a:ext uri="{FF2B5EF4-FFF2-40B4-BE49-F238E27FC236}">
              <a16:creationId xmlns:a16="http://schemas.microsoft.com/office/drawing/2014/main" xmlns="" id="{00000000-0008-0000-0800-000007000000}"/>
            </a:ext>
          </a:extLst>
        </xdr:cNvPr>
        <xdr:cNvSpPr/>
      </xdr:nvSpPr>
      <xdr:spPr>
        <a:xfrm>
          <a:off x="2905125" y="5975985"/>
          <a:ext cx="601980" cy="398145"/>
        </a:xfrm>
        <a:prstGeom prst="ellipse">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200">
              <a:latin typeface="Georgia" panose="02040502050405020303" pitchFamily="18" charset="0"/>
            </a:rPr>
            <a:t>  E</a:t>
          </a:r>
          <a:endParaRPr lang="en-US" sz="1200">
            <a:latin typeface="Georgia" panose="02040502050405020303" pitchFamily="18" charset="0"/>
          </a:endParaRPr>
        </a:p>
      </xdr:txBody>
    </xdr:sp>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F21"/>
  <sheetViews>
    <sheetView showGridLines="0" zoomScale="70" zoomScaleNormal="70" workbookViewId="0">
      <selection activeCell="B10" sqref="B10"/>
    </sheetView>
  </sheetViews>
  <sheetFormatPr defaultColWidth="8.85546875" defaultRowHeight="12.75"/>
  <cols>
    <col min="1" max="1" width="22.5703125" style="6" bestFit="1" customWidth="1"/>
    <col min="2" max="2" width="22.42578125" style="6" customWidth="1"/>
    <col min="3" max="3" width="26.42578125" style="6" customWidth="1"/>
    <col min="4" max="4" width="23.42578125" style="6" customWidth="1"/>
    <col min="5" max="5" width="8.85546875" style="6"/>
    <col min="6" max="6" width="65.7109375" style="6" customWidth="1"/>
    <col min="7" max="16384" width="8.85546875" style="6"/>
  </cols>
  <sheetData>
    <row r="1" spans="1:6" ht="20.25">
      <c r="A1" s="154" t="s">
        <v>0</v>
      </c>
      <c r="B1" s="154"/>
      <c r="C1" s="154"/>
      <c r="D1" s="154"/>
    </row>
    <row r="2" spans="1:6" ht="13.5" thickBot="1"/>
    <row r="3" spans="1:6" ht="180.6" customHeight="1" thickBot="1">
      <c r="A3" s="7" t="s">
        <v>1</v>
      </c>
      <c r="B3" s="155" t="s">
        <v>113</v>
      </c>
      <c r="C3" s="156"/>
      <c r="D3" s="157"/>
    </row>
    <row r="5" spans="1:6" ht="20.25">
      <c r="A5" s="158" t="s">
        <v>2</v>
      </c>
      <c r="B5" s="158"/>
      <c r="C5" s="158"/>
      <c r="D5" s="158"/>
      <c r="F5" s="78" t="s">
        <v>69</v>
      </c>
    </row>
    <row r="6" spans="1:6" ht="13.5" thickBot="1">
      <c r="A6" s="8"/>
      <c r="B6" s="8"/>
      <c r="C6" s="8"/>
      <c r="D6" s="8"/>
    </row>
    <row r="7" spans="1:6" ht="13.5" thickBot="1">
      <c r="A7" s="153" t="s">
        <v>3</v>
      </c>
      <c r="B7" s="153"/>
      <c r="C7" s="153"/>
      <c r="D7" s="153"/>
      <c r="F7" s="4"/>
    </row>
    <row r="8" spans="1:6" ht="25.15" customHeight="1">
      <c r="A8" s="1" t="s">
        <v>4</v>
      </c>
      <c r="B8" s="2"/>
      <c r="C8" s="1"/>
      <c r="D8" s="1"/>
      <c r="F8" s="17" t="s">
        <v>70</v>
      </c>
    </row>
    <row r="9" spans="1:6" ht="25.15" customHeight="1">
      <c r="A9" s="1" t="s">
        <v>74</v>
      </c>
      <c r="B9" s="2"/>
      <c r="C9" s="1"/>
      <c r="D9" s="1"/>
      <c r="F9" s="4" t="s">
        <v>71</v>
      </c>
    </row>
    <row r="10" spans="1:6" ht="13.5" thickBot="1">
      <c r="A10" s="3"/>
      <c r="B10" s="5"/>
      <c r="C10" s="5"/>
      <c r="D10" s="5"/>
    </row>
    <row r="11" spans="1:6" ht="13.5" thickBot="1">
      <c r="A11" s="153" t="s">
        <v>64</v>
      </c>
      <c r="B11" s="153"/>
      <c r="C11" s="153"/>
      <c r="D11" s="153"/>
      <c r="F11" s="4"/>
    </row>
    <row r="12" spans="1:6" ht="52.15" customHeight="1">
      <c r="A12" s="1" t="s">
        <v>5</v>
      </c>
      <c r="B12" s="1" t="s">
        <v>6</v>
      </c>
      <c r="C12" s="1" t="s">
        <v>7</v>
      </c>
      <c r="D12" s="1" t="s">
        <v>65</v>
      </c>
      <c r="F12" s="4" t="s">
        <v>72</v>
      </c>
    </row>
    <row r="13" spans="1:6">
      <c r="A13" s="4" t="s">
        <v>66</v>
      </c>
      <c r="B13" s="4"/>
      <c r="C13" s="4"/>
      <c r="D13" s="4"/>
    </row>
    <row r="14" spans="1:6">
      <c r="A14" s="1"/>
      <c r="B14" s="4"/>
      <c r="C14" s="4"/>
      <c r="D14" s="4"/>
    </row>
    <row r="15" spans="1:6">
      <c r="A15" s="1"/>
      <c r="B15" s="4"/>
      <c r="C15" s="4"/>
      <c r="D15" s="4"/>
    </row>
    <row r="16" spans="1:6" ht="13.5" thickBot="1">
      <c r="A16" s="3"/>
      <c r="B16" s="5"/>
      <c r="C16" s="5"/>
      <c r="D16" s="5"/>
    </row>
    <row r="17" spans="1:6" ht="13.5" thickBot="1">
      <c r="A17" s="153" t="s">
        <v>67</v>
      </c>
      <c r="B17" s="153"/>
      <c r="C17" s="153"/>
      <c r="D17" s="153"/>
      <c r="F17" s="4"/>
    </row>
    <row r="18" spans="1:6" ht="60" customHeight="1">
      <c r="A18" s="1" t="s">
        <v>5</v>
      </c>
      <c r="B18" s="1" t="s">
        <v>6</v>
      </c>
      <c r="C18" s="1" t="s">
        <v>7</v>
      </c>
      <c r="D18" s="1" t="s">
        <v>68</v>
      </c>
      <c r="F18" s="4" t="s">
        <v>73</v>
      </c>
    </row>
    <row r="19" spans="1:6">
      <c r="A19" s="4" t="s">
        <v>66</v>
      </c>
      <c r="B19" s="4"/>
      <c r="C19" s="4"/>
      <c r="D19" s="4"/>
    </row>
    <row r="20" spans="1:6">
      <c r="A20" s="1"/>
      <c r="B20" s="4"/>
      <c r="C20" s="4"/>
      <c r="D20" s="4"/>
    </row>
    <row r="21" spans="1:6">
      <c r="A21" s="1"/>
      <c r="B21" s="4"/>
      <c r="C21" s="4"/>
      <c r="D21" s="4"/>
    </row>
  </sheetData>
  <mergeCells count="6">
    <mergeCell ref="A11:D11"/>
    <mergeCell ref="A17:D17"/>
    <mergeCell ref="A1:D1"/>
    <mergeCell ref="B3:D3"/>
    <mergeCell ref="A5:D5"/>
    <mergeCell ref="A7:D7"/>
  </mergeCells>
  <pageMargins left="0.70866141732283472" right="0.70866141732283472" top="0.74803149606299213" bottom="0.74803149606299213" header="0.31496062992125984" footer="0.31496062992125984"/>
  <pageSetup paperSize="9" scale="6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F61"/>
  <sheetViews>
    <sheetView showGridLines="0" topLeftCell="A43" zoomScale="90" zoomScaleNormal="90" workbookViewId="0">
      <selection activeCell="C49" sqref="C49:E49"/>
    </sheetView>
  </sheetViews>
  <sheetFormatPr defaultColWidth="9.140625" defaultRowHeight="12.75"/>
  <cols>
    <col min="1" max="1" width="2.7109375" customWidth="1"/>
    <col min="2" max="2" width="37.7109375" style="75" customWidth="1"/>
    <col min="3" max="4" width="26" style="75" customWidth="1"/>
    <col min="5" max="5" width="81.42578125" style="75" customWidth="1"/>
    <col min="6" max="6" width="13.140625" style="76" bestFit="1" customWidth="1"/>
  </cols>
  <sheetData>
    <row r="1" spans="2:6" ht="15">
      <c r="B1" s="166" t="s">
        <v>39</v>
      </c>
      <c r="C1" s="166"/>
      <c r="D1" s="166"/>
      <c r="E1" s="166"/>
      <c r="F1" s="63"/>
    </row>
    <row r="2" spans="2:6" ht="15" thickBot="1">
      <c r="B2" s="64"/>
      <c r="C2" s="64"/>
      <c r="D2" s="64"/>
      <c r="E2" s="64"/>
      <c r="F2" s="63"/>
    </row>
    <row r="3" spans="2:6" ht="15.75" thickBot="1">
      <c r="B3" s="167" t="s">
        <v>140</v>
      </c>
      <c r="C3" s="168"/>
      <c r="D3" s="168"/>
      <c r="E3" s="169"/>
      <c r="F3" s="63"/>
    </row>
    <row r="4" spans="2:6" ht="15" thickBot="1">
      <c r="B4" s="64"/>
      <c r="C4" s="64"/>
      <c r="D4" s="64"/>
      <c r="E4" s="64"/>
      <c r="F4" s="63"/>
    </row>
    <row r="5" spans="2:6" ht="37.15" customHeight="1" thickBot="1">
      <c r="B5" s="65" t="s">
        <v>141</v>
      </c>
      <c r="C5" s="159" t="s">
        <v>31</v>
      </c>
      <c r="D5" s="160"/>
      <c r="E5" s="161"/>
      <c r="F5" s="63"/>
    </row>
    <row r="6" spans="2:6" ht="37.15" customHeight="1" thickBot="1">
      <c r="B6" s="65" t="s">
        <v>142</v>
      </c>
      <c r="C6" s="159" t="s">
        <v>29</v>
      </c>
      <c r="D6" s="160"/>
      <c r="E6" s="161"/>
      <c r="F6" s="63"/>
    </row>
    <row r="7" spans="2:6" ht="37.15" customHeight="1" thickBot="1">
      <c r="B7" s="65" t="s">
        <v>143</v>
      </c>
      <c r="C7" s="159" t="s">
        <v>30</v>
      </c>
      <c r="D7" s="160"/>
      <c r="E7" s="161"/>
      <c r="F7" s="63"/>
    </row>
    <row r="8" spans="2:6" ht="41.45" customHeight="1" thickBot="1">
      <c r="B8" s="65" t="s">
        <v>144</v>
      </c>
      <c r="C8" s="159" t="s">
        <v>32</v>
      </c>
      <c r="D8" s="160"/>
      <c r="E8" s="161"/>
      <c r="F8" s="63"/>
    </row>
    <row r="9" spans="2:6" ht="15" thickBot="1">
      <c r="B9" s="64"/>
      <c r="C9" s="64"/>
      <c r="D9" s="64"/>
      <c r="E9" s="64"/>
      <c r="F9" s="63"/>
    </row>
    <row r="10" spans="2:6" ht="15.75" thickBot="1">
      <c r="B10" s="167" t="s">
        <v>20</v>
      </c>
      <c r="C10" s="168"/>
      <c r="D10" s="168"/>
      <c r="E10" s="169"/>
      <c r="F10" s="63"/>
    </row>
    <row r="11" spans="2:6" ht="15" thickBot="1">
      <c r="B11" s="64"/>
      <c r="C11" s="64"/>
      <c r="D11" s="64"/>
      <c r="E11" s="64"/>
      <c r="F11" s="63"/>
    </row>
    <row r="12" spans="2:6" ht="49.15" customHeight="1" thickBot="1">
      <c r="B12" s="65" t="s">
        <v>8</v>
      </c>
      <c r="C12" s="170" t="s">
        <v>33</v>
      </c>
      <c r="D12" s="171"/>
      <c r="E12" s="172"/>
      <c r="F12" s="66"/>
    </row>
    <row r="13" spans="2:6" ht="49.15" customHeight="1" thickBot="1">
      <c r="B13" s="65" t="s">
        <v>75</v>
      </c>
      <c r="C13" s="159" t="s">
        <v>88</v>
      </c>
      <c r="D13" s="160"/>
      <c r="E13" s="161"/>
      <c r="F13" s="67"/>
    </row>
    <row r="14" spans="2:6" ht="49.9" customHeight="1" thickBot="1">
      <c r="B14" s="65" t="s">
        <v>111</v>
      </c>
      <c r="C14" s="159" t="s">
        <v>76</v>
      </c>
      <c r="D14" s="160"/>
      <c r="E14" s="161"/>
      <c r="F14" s="67"/>
    </row>
    <row r="15" spans="2:6" ht="88.9" customHeight="1" thickBot="1">
      <c r="B15" s="68" t="s">
        <v>134</v>
      </c>
      <c r="C15" s="159" t="s">
        <v>135</v>
      </c>
      <c r="D15" s="160"/>
      <c r="E15" s="161"/>
      <c r="F15" s="67"/>
    </row>
    <row r="16" spans="2:6" ht="33.6" customHeight="1" thickBot="1">
      <c r="B16" s="68" t="s">
        <v>132</v>
      </c>
      <c r="C16" s="159" t="s">
        <v>136</v>
      </c>
      <c r="D16" s="160"/>
      <c r="E16" s="161"/>
      <c r="F16" s="67"/>
    </row>
    <row r="17" spans="2:6" ht="46.9" customHeight="1" thickBot="1">
      <c r="B17" s="68" t="s">
        <v>138</v>
      </c>
      <c r="C17" s="159" t="s">
        <v>139</v>
      </c>
      <c r="D17" s="160"/>
      <c r="E17" s="161"/>
      <c r="F17" s="67"/>
    </row>
    <row r="18" spans="2:6" ht="41.45" customHeight="1" thickBot="1">
      <c r="B18" s="65" t="s">
        <v>27</v>
      </c>
      <c r="C18" s="159" t="s">
        <v>145</v>
      </c>
      <c r="D18" s="160"/>
      <c r="E18" s="161"/>
      <c r="F18" s="63"/>
    </row>
    <row r="19" spans="2:6" ht="54.6" customHeight="1" thickBot="1">
      <c r="B19" s="68" t="s">
        <v>18</v>
      </c>
      <c r="C19" s="159" t="s">
        <v>137</v>
      </c>
      <c r="D19" s="160"/>
      <c r="E19" s="161"/>
      <c r="F19" s="63"/>
    </row>
    <row r="20" spans="2:6" ht="15.75" thickBot="1">
      <c r="B20" s="69"/>
      <c r="C20" s="70"/>
      <c r="D20" s="70"/>
      <c r="E20" s="70"/>
      <c r="F20" s="63"/>
    </row>
    <row r="21" spans="2:6" ht="15.75" thickBot="1">
      <c r="B21" s="167" t="s">
        <v>19</v>
      </c>
      <c r="C21" s="168"/>
      <c r="D21" s="168"/>
      <c r="E21" s="169"/>
      <c r="F21" s="63"/>
    </row>
    <row r="22" spans="2:6" ht="15" thickBot="1">
      <c r="B22" s="64"/>
      <c r="C22" s="64"/>
      <c r="D22" s="64"/>
      <c r="E22" s="64"/>
      <c r="F22" s="63"/>
    </row>
    <row r="23" spans="2:6" ht="46.15" customHeight="1" thickBot="1">
      <c r="B23" s="71" t="s">
        <v>10</v>
      </c>
      <c r="C23" s="173" t="s">
        <v>47</v>
      </c>
      <c r="D23" s="174"/>
      <c r="E23" s="175"/>
      <c r="F23" s="63"/>
    </row>
    <row r="24" spans="2:6" ht="46.15" customHeight="1" thickBot="1">
      <c r="B24" s="71" t="s">
        <v>9</v>
      </c>
      <c r="C24" s="165" t="s">
        <v>50</v>
      </c>
      <c r="D24" s="163"/>
      <c r="E24" s="164"/>
      <c r="F24" s="67"/>
    </row>
    <row r="25" spans="2:6" ht="48.6" customHeight="1" thickBot="1">
      <c r="B25" s="71" t="s">
        <v>13</v>
      </c>
      <c r="C25" s="159" t="s">
        <v>16</v>
      </c>
      <c r="D25" s="160"/>
      <c r="E25" s="161"/>
      <c r="F25" s="63"/>
    </row>
    <row r="26" spans="2:6" ht="42.6" customHeight="1" thickBot="1">
      <c r="B26" s="71" t="s">
        <v>78</v>
      </c>
      <c r="C26" s="162" t="s">
        <v>48</v>
      </c>
      <c r="D26" s="163"/>
      <c r="E26" s="164"/>
      <c r="F26" s="63"/>
    </row>
    <row r="27" spans="2:6" ht="101.65" customHeight="1" thickBot="1">
      <c r="B27" s="71" t="s">
        <v>14</v>
      </c>
      <c r="C27" s="159" t="s">
        <v>28</v>
      </c>
      <c r="D27" s="160"/>
      <c r="E27" s="161"/>
      <c r="F27" s="63"/>
    </row>
    <row r="28" spans="2:6" ht="76.900000000000006" customHeight="1" thickBot="1">
      <c r="B28" s="71" t="s">
        <v>128</v>
      </c>
      <c r="C28" s="159" t="s">
        <v>129</v>
      </c>
      <c r="D28" s="160"/>
      <c r="E28" s="161"/>
      <c r="F28" s="72"/>
    </row>
    <row r="29" spans="2:6" ht="90.6" customHeight="1" thickBot="1">
      <c r="B29" s="71" t="s">
        <v>131</v>
      </c>
      <c r="C29" s="170" t="s">
        <v>130</v>
      </c>
      <c r="D29" s="160"/>
      <c r="E29" s="161"/>
      <c r="F29" s="67"/>
    </row>
    <row r="30" spans="2:6" ht="90.6" customHeight="1" thickBot="1">
      <c r="B30" s="73" t="s">
        <v>86</v>
      </c>
      <c r="C30" s="159" t="s">
        <v>87</v>
      </c>
      <c r="D30" s="160"/>
      <c r="E30" s="161"/>
      <c r="F30" s="67"/>
    </row>
    <row r="31" spans="2:6" ht="68.45" customHeight="1" thickBot="1">
      <c r="B31" s="71" t="s">
        <v>15</v>
      </c>
      <c r="C31" s="159" t="s">
        <v>22</v>
      </c>
      <c r="D31" s="160"/>
      <c r="E31" s="161"/>
      <c r="F31" s="63"/>
    </row>
    <row r="32" spans="2:6" ht="46.15" customHeight="1" thickBot="1">
      <c r="B32" s="71" t="s">
        <v>79</v>
      </c>
      <c r="C32" s="165" t="s">
        <v>49</v>
      </c>
      <c r="D32" s="163"/>
      <c r="E32" s="164"/>
      <c r="F32" s="67"/>
    </row>
    <row r="33" spans="2:6" ht="46.15" customHeight="1" thickBot="1">
      <c r="B33" s="71" t="s">
        <v>23</v>
      </c>
      <c r="C33" s="159" t="s">
        <v>34</v>
      </c>
      <c r="D33" s="160"/>
      <c r="E33" s="161"/>
      <c r="F33" s="63"/>
    </row>
    <row r="34" spans="2:6" ht="46.15" customHeight="1" thickBot="1">
      <c r="B34" s="71" t="s">
        <v>123</v>
      </c>
      <c r="C34" s="159" t="s">
        <v>146</v>
      </c>
      <c r="D34" s="160"/>
      <c r="E34" s="161"/>
      <c r="F34" s="63"/>
    </row>
    <row r="35" spans="2:6" ht="46.15" customHeight="1" thickBot="1">
      <c r="B35" s="71" t="s">
        <v>24</v>
      </c>
      <c r="C35" s="159" t="s">
        <v>35</v>
      </c>
      <c r="D35" s="160"/>
      <c r="E35" s="161"/>
      <c r="F35" s="63"/>
    </row>
    <row r="36" spans="2:6" ht="46.15" customHeight="1" thickBot="1">
      <c r="B36" s="71" t="s">
        <v>25</v>
      </c>
      <c r="C36" s="159" t="s">
        <v>36</v>
      </c>
      <c r="D36" s="160"/>
      <c r="E36" s="161"/>
      <c r="F36" s="63"/>
    </row>
    <row r="37" spans="2:6" ht="39.6" customHeight="1" thickBot="1">
      <c r="B37" s="71" t="s">
        <v>133</v>
      </c>
      <c r="C37" s="159" t="s">
        <v>95</v>
      </c>
      <c r="D37" s="160"/>
      <c r="E37" s="161"/>
      <c r="F37" s="63"/>
    </row>
    <row r="38" spans="2:6" ht="15" thickBot="1">
      <c r="B38" s="64"/>
      <c r="C38" s="64"/>
      <c r="D38" s="64"/>
      <c r="E38" s="64"/>
      <c r="F38" s="63"/>
    </row>
    <row r="39" spans="2:6" ht="15.75" thickBot="1">
      <c r="B39" s="167" t="s">
        <v>21</v>
      </c>
      <c r="C39" s="168"/>
      <c r="D39" s="168"/>
      <c r="E39" s="169"/>
      <c r="F39" s="63"/>
    </row>
    <row r="40" spans="2:6" ht="15" thickBot="1">
      <c r="B40" s="64"/>
      <c r="C40" s="64"/>
      <c r="D40" s="64"/>
      <c r="E40" s="64"/>
      <c r="F40" s="63"/>
    </row>
    <row r="41" spans="2:6" ht="51" customHeight="1" thickBot="1">
      <c r="B41" s="68" t="s">
        <v>12</v>
      </c>
      <c r="C41" s="159" t="s">
        <v>110</v>
      </c>
      <c r="D41" s="160"/>
      <c r="E41" s="161"/>
      <c r="F41" s="63"/>
    </row>
    <row r="42" spans="2:6" ht="51" customHeight="1" thickBot="1">
      <c r="B42" s="71" t="s">
        <v>89</v>
      </c>
      <c r="C42" s="159" t="s">
        <v>77</v>
      </c>
      <c r="D42" s="160"/>
      <c r="E42" s="161"/>
      <c r="F42" s="63"/>
    </row>
    <row r="43" spans="2:6" ht="33" customHeight="1" thickBot="1">
      <c r="B43" s="71" t="s">
        <v>90</v>
      </c>
      <c r="C43" s="170" t="s">
        <v>97</v>
      </c>
      <c r="D43" s="171"/>
      <c r="E43" s="172"/>
      <c r="F43" s="74"/>
    </row>
    <row r="44" spans="2:6" ht="33" customHeight="1" thickBot="1">
      <c r="B44" s="71" t="s">
        <v>126</v>
      </c>
      <c r="C44" s="159" t="s">
        <v>127</v>
      </c>
      <c r="D44" s="160"/>
      <c r="E44" s="161"/>
      <c r="F44" s="74"/>
    </row>
    <row r="45" spans="2:6" ht="38.450000000000003" customHeight="1" thickBot="1">
      <c r="B45" s="71" t="s">
        <v>125</v>
      </c>
      <c r="C45" s="159" t="s">
        <v>96</v>
      </c>
      <c r="D45" s="160"/>
      <c r="E45" s="161"/>
      <c r="F45" s="63"/>
    </row>
    <row r="46" spans="2:6" ht="15" thickBot="1">
      <c r="B46" s="64"/>
      <c r="C46" s="64"/>
      <c r="D46" s="64"/>
      <c r="E46" s="64"/>
      <c r="F46" s="63"/>
    </row>
    <row r="47" spans="2:6" ht="15.75" thickBot="1">
      <c r="B47" s="167" t="s">
        <v>108</v>
      </c>
      <c r="C47" s="168"/>
      <c r="D47" s="168"/>
      <c r="E47" s="169"/>
      <c r="F47" s="63"/>
    </row>
    <row r="48" spans="2:6" ht="15.75" thickBot="1">
      <c r="B48" s="77"/>
      <c r="C48" s="77"/>
      <c r="D48" s="77"/>
      <c r="E48" s="77"/>
      <c r="F48" s="63"/>
    </row>
    <row r="49" spans="2:6" ht="55.9" customHeight="1" thickBot="1">
      <c r="B49" s="71" t="s">
        <v>107</v>
      </c>
      <c r="C49" s="170" t="s">
        <v>112</v>
      </c>
      <c r="D49" s="171"/>
      <c r="E49" s="172"/>
      <c r="F49" s="63"/>
    </row>
    <row r="50" spans="2:6" ht="33.6" customHeight="1" thickBot="1">
      <c r="B50" s="71" t="s">
        <v>85</v>
      </c>
      <c r="C50" s="159" t="s">
        <v>147</v>
      </c>
      <c r="D50" s="160"/>
      <c r="E50" s="161"/>
      <c r="F50" s="63"/>
    </row>
    <row r="51" spans="2:6" ht="33.6" customHeight="1" thickBot="1">
      <c r="B51" s="71" t="s">
        <v>92</v>
      </c>
      <c r="C51" s="159" t="s">
        <v>148</v>
      </c>
      <c r="D51" s="160"/>
      <c r="E51" s="161"/>
      <c r="F51" s="63"/>
    </row>
    <row r="52" spans="2:6" ht="15" thickBot="1">
      <c r="B52" s="64"/>
      <c r="C52" s="64"/>
      <c r="D52" s="64"/>
      <c r="E52" s="64"/>
      <c r="F52" s="63"/>
    </row>
    <row r="53" spans="2:6" ht="15.75" thickBot="1">
      <c r="B53" s="167" t="s">
        <v>37</v>
      </c>
      <c r="C53" s="168"/>
      <c r="D53" s="168"/>
      <c r="E53" s="169"/>
      <c r="F53" s="63"/>
    </row>
    <row r="54" spans="2:6" ht="15" thickBot="1">
      <c r="B54" s="64"/>
      <c r="C54" s="64"/>
      <c r="D54" s="64"/>
      <c r="E54" s="64"/>
      <c r="F54" s="63"/>
    </row>
    <row r="55" spans="2:6" ht="43.15" customHeight="1" thickBot="1">
      <c r="B55" s="71" t="s">
        <v>81</v>
      </c>
      <c r="C55" s="159" t="s">
        <v>40</v>
      </c>
      <c r="D55" s="160"/>
      <c r="E55" s="161"/>
      <c r="F55" s="63"/>
    </row>
    <row r="56" spans="2:6" ht="59.65" customHeight="1" thickBot="1">
      <c r="B56" s="71" t="s">
        <v>44</v>
      </c>
      <c r="C56" s="159" t="s">
        <v>46</v>
      </c>
      <c r="D56" s="160"/>
      <c r="E56" s="161"/>
      <c r="F56" s="63"/>
    </row>
    <row r="57" spans="2:6" ht="59.65" customHeight="1" thickBot="1">
      <c r="B57" s="71" t="s">
        <v>82</v>
      </c>
      <c r="C57" s="159" t="s">
        <v>45</v>
      </c>
      <c r="D57" s="160"/>
      <c r="E57" s="161"/>
      <c r="F57" s="63"/>
    </row>
    <row r="58" spans="2:6" ht="43.15" customHeight="1" thickBot="1">
      <c r="B58" s="71" t="s">
        <v>38</v>
      </c>
      <c r="C58" s="159" t="s">
        <v>41</v>
      </c>
      <c r="D58" s="160"/>
      <c r="E58" s="161"/>
      <c r="F58" s="63"/>
    </row>
    <row r="59" spans="2:6" ht="54.4" customHeight="1" thickBot="1">
      <c r="B59" s="71" t="s">
        <v>83</v>
      </c>
      <c r="C59" s="159" t="s">
        <v>42</v>
      </c>
      <c r="D59" s="160"/>
      <c r="E59" s="161"/>
      <c r="F59" s="63"/>
    </row>
    <row r="60" spans="2:6" ht="54.4" customHeight="1" thickBot="1">
      <c r="B60" s="71" t="s">
        <v>84</v>
      </c>
      <c r="C60" s="159" t="s">
        <v>43</v>
      </c>
      <c r="D60" s="160"/>
      <c r="E60" s="161"/>
      <c r="F60" s="63"/>
    </row>
    <row r="61" spans="2:6" ht="83.65" customHeight="1" thickBot="1">
      <c r="B61" s="71" t="s">
        <v>94</v>
      </c>
      <c r="C61" s="170" t="s">
        <v>109</v>
      </c>
      <c r="D61" s="171"/>
      <c r="E61" s="172"/>
      <c r="F61" s="63"/>
    </row>
  </sheetData>
  <mergeCells count="49">
    <mergeCell ref="C16:E16"/>
    <mergeCell ref="C61:E61"/>
    <mergeCell ref="B53:E53"/>
    <mergeCell ref="C55:E55"/>
    <mergeCell ref="C56:E56"/>
    <mergeCell ref="C57:E57"/>
    <mergeCell ref="C58:E58"/>
    <mergeCell ref="C59:E59"/>
    <mergeCell ref="C60:E60"/>
    <mergeCell ref="B47:E47"/>
    <mergeCell ref="C49:E49"/>
    <mergeCell ref="C50:E50"/>
    <mergeCell ref="C51:E51"/>
    <mergeCell ref="C24:E24"/>
    <mergeCell ref="B21:E21"/>
    <mergeCell ref="C23:E23"/>
    <mergeCell ref="C15:E15"/>
    <mergeCell ref="C17:E17"/>
    <mergeCell ref="C18:E18"/>
    <mergeCell ref="C29:E29"/>
    <mergeCell ref="C45:E45"/>
    <mergeCell ref="C42:E42"/>
    <mergeCell ref="C41:E41"/>
    <mergeCell ref="C43:E43"/>
    <mergeCell ref="C34:E34"/>
    <mergeCell ref="C37:E37"/>
    <mergeCell ref="B39:E39"/>
    <mergeCell ref="C30:E30"/>
    <mergeCell ref="C44:E44"/>
    <mergeCell ref="C27:E27"/>
    <mergeCell ref="C28:E28"/>
    <mergeCell ref="C19:E19"/>
    <mergeCell ref="C7:E7"/>
    <mergeCell ref="B1:E1"/>
    <mergeCell ref="B3:E3"/>
    <mergeCell ref="C14:E14"/>
    <mergeCell ref="C5:E5"/>
    <mergeCell ref="C6:E6"/>
    <mergeCell ref="C8:E8"/>
    <mergeCell ref="B10:E10"/>
    <mergeCell ref="C12:E12"/>
    <mergeCell ref="C13:E13"/>
    <mergeCell ref="C36:E36"/>
    <mergeCell ref="C35:E35"/>
    <mergeCell ref="C25:E25"/>
    <mergeCell ref="C26:E26"/>
    <mergeCell ref="C31:E31"/>
    <mergeCell ref="C33:E33"/>
    <mergeCell ref="C32:E32"/>
  </mergeCells>
  <pageMargins left="0.70866141732283472" right="0.70866141732283472" top="0.74803149606299213" bottom="0.74803149606299213" header="0.31496062992125984" footer="0.31496062992125984"/>
  <pageSetup paperSize="9" scale="5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1048574"/>
  <sheetViews>
    <sheetView showGridLines="0" view="pageBreakPreview" zoomScale="50" zoomScaleNormal="10" zoomScaleSheetLayoutView="50" workbookViewId="0">
      <pane xSplit="1" ySplit="3" topLeftCell="B4" activePane="bottomRight" state="frozen"/>
      <selection activeCell="C47" sqref="C47:E47"/>
      <selection pane="topRight" activeCell="C47" sqref="C47:E47"/>
      <selection pane="bottomLeft" activeCell="C47" sqref="C47:E47"/>
      <selection pane="bottomRight" activeCell="D5" sqref="D5"/>
    </sheetView>
  </sheetViews>
  <sheetFormatPr defaultColWidth="8.85546875" defaultRowHeight="12.75"/>
  <cols>
    <col min="1" max="1" width="15.7109375" style="105" bestFit="1" customWidth="1"/>
    <col min="2" max="2" width="25.7109375" style="6" bestFit="1" customWidth="1"/>
    <col min="3" max="3" width="39.85546875" style="6" customWidth="1"/>
    <col min="4" max="4" width="67.85546875" style="6" bestFit="1" customWidth="1"/>
    <col min="5" max="5" width="116.7109375" style="6" customWidth="1"/>
    <col min="6" max="6" width="36.140625" style="105" customWidth="1"/>
    <col min="7" max="7" width="19.7109375" style="105" bestFit="1" customWidth="1"/>
    <col min="8" max="8" width="28.7109375" style="105" customWidth="1"/>
    <col min="9" max="9" width="20.42578125" style="6" bestFit="1" customWidth="1"/>
    <col min="10" max="10" width="22.42578125" style="6" bestFit="1" customWidth="1"/>
    <col min="11" max="11" width="1.7109375" style="6" customWidth="1"/>
    <col min="12" max="16384" width="8.85546875" style="6"/>
  </cols>
  <sheetData>
    <row r="1" spans="1:8" ht="54.6" customHeight="1" thickBot="1">
      <c r="A1" s="176" t="s">
        <v>106</v>
      </c>
      <c r="B1" s="176"/>
      <c r="C1" s="176"/>
      <c r="D1" s="176"/>
      <c r="E1" s="176"/>
      <c r="F1" s="176"/>
      <c r="G1" s="176"/>
      <c r="H1" s="176"/>
    </row>
    <row r="2" spans="1:8" ht="57.75" customHeight="1" thickBot="1">
      <c r="A2" s="177" t="s">
        <v>20</v>
      </c>
      <c r="B2" s="178"/>
      <c r="C2" s="178"/>
      <c r="D2" s="178"/>
      <c r="E2" s="178"/>
      <c r="F2" s="178"/>
      <c r="G2" s="178"/>
      <c r="H2" s="179"/>
    </row>
    <row r="3" spans="1:8" ht="73.5" customHeight="1" thickBot="1">
      <c r="A3" s="97" t="s">
        <v>11</v>
      </c>
      <c r="B3" s="98" t="s">
        <v>75</v>
      </c>
      <c r="C3" s="98" t="s">
        <v>111</v>
      </c>
      <c r="D3" s="98" t="s">
        <v>134</v>
      </c>
      <c r="E3" s="98" t="s">
        <v>132</v>
      </c>
      <c r="F3" s="98" t="s">
        <v>138</v>
      </c>
      <c r="G3" s="98" t="s">
        <v>27</v>
      </c>
      <c r="H3" s="99" t="s">
        <v>17</v>
      </c>
    </row>
    <row r="4" spans="1:8" s="126" customFormat="1" ht="60" customHeight="1" thickBot="1">
      <c r="A4" s="136" t="s">
        <v>149</v>
      </c>
      <c r="B4" s="136" t="s">
        <v>162</v>
      </c>
      <c r="C4" s="124" t="s">
        <v>163</v>
      </c>
      <c r="D4" s="122" t="s">
        <v>174</v>
      </c>
      <c r="E4" s="123" t="s">
        <v>175</v>
      </c>
      <c r="F4" s="136" t="s">
        <v>176</v>
      </c>
      <c r="G4" s="150" t="s">
        <v>58</v>
      </c>
      <c r="H4" s="151">
        <v>46023</v>
      </c>
    </row>
    <row r="5" spans="1:8" s="126" customFormat="1" ht="60" customHeight="1">
      <c r="A5" s="147" t="s">
        <v>150</v>
      </c>
      <c r="B5" s="147" t="s">
        <v>162</v>
      </c>
      <c r="C5" s="128" t="s">
        <v>163</v>
      </c>
      <c r="D5" s="128" t="s">
        <v>152</v>
      </c>
      <c r="E5" s="129" t="s">
        <v>178</v>
      </c>
      <c r="F5" s="147" t="s">
        <v>176</v>
      </c>
      <c r="G5" s="152" t="s">
        <v>58</v>
      </c>
      <c r="H5" s="151">
        <v>46023</v>
      </c>
    </row>
    <row r="6" spans="1:8" s="126" customFormat="1" ht="60" customHeight="1" thickBot="1">
      <c r="A6" s="136" t="s">
        <v>165</v>
      </c>
      <c r="B6" s="136" t="s">
        <v>162</v>
      </c>
      <c r="C6" s="124" t="s">
        <v>164</v>
      </c>
      <c r="D6" s="127" t="s">
        <v>153</v>
      </c>
      <c r="E6" s="123" t="s">
        <v>179</v>
      </c>
      <c r="F6" s="136" t="s">
        <v>176</v>
      </c>
      <c r="G6" s="150" t="s">
        <v>58</v>
      </c>
      <c r="H6" s="151">
        <v>46023</v>
      </c>
    </row>
    <row r="7" spans="1:8" s="126" customFormat="1" ht="60" customHeight="1">
      <c r="A7" s="147" t="s">
        <v>166</v>
      </c>
      <c r="B7" s="147" t="s">
        <v>162</v>
      </c>
      <c r="C7" s="128" t="s">
        <v>163</v>
      </c>
      <c r="D7" s="128" t="s">
        <v>154</v>
      </c>
      <c r="E7" s="129" t="s">
        <v>180</v>
      </c>
      <c r="F7" s="147" t="s">
        <v>176</v>
      </c>
      <c r="G7" s="152" t="s">
        <v>59</v>
      </c>
      <c r="H7" s="151">
        <v>46023</v>
      </c>
    </row>
    <row r="8" spans="1:8" s="126" customFormat="1" ht="60" customHeight="1" thickBot="1">
      <c r="A8" s="136" t="s">
        <v>167</v>
      </c>
      <c r="B8" s="136" t="s">
        <v>162</v>
      </c>
      <c r="C8" s="124" t="s">
        <v>163</v>
      </c>
      <c r="D8" s="127" t="s">
        <v>155</v>
      </c>
      <c r="E8" s="123" t="s">
        <v>181</v>
      </c>
      <c r="F8" s="136" t="s">
        <v>176</v>
      </c>
      <c r="G8" s="150" t="s">
        <v>59</v>
      </c>
      <c r="H8" s="151">
        <v>46023</v>
      </c>
    </row>
    <row r="9" spans="1:8" s="126" customFormat="1" ht="60" customHeight="1">
      <c r="A9" s="147" t="s">
        <v>168</v>
      </c>
      <c r="B9" s="147" t="s">
        <v>162</v>
      </c>
      <c r="C9" s="128" t="s">
        <v>163</v>
      </c>
      <c r="D9" s="128" t="s">
        <v>156</v>
      </c>
      <c r="E9" s="129" t="s">
        <v>182</v>
      </c>
      <c r="F9" s="147" t="s">
        <v>176</v>
      </c>
      <c r="G9" s="152" t="s">
        <v>58</v>
      </c>
      <c r="H9" s="151">
        <v>46023</v>
      </c>
    </row>
    <row r="10" spans="1:8" s="126" customFormat="1" ht="60" customHeight="1" thickBot="1">
      <c r="A10" s="136" t="s">
        <v>169</v>
      </c>
      <c r="B10" s="136" t="s">
        <v>162</v>
      </c>
      <c r="C10" s="124" t="s">
        <v>163</v>
      </c>
      <c r="D10" s="127" t="s">
        <v>157</v>
      </c>
      <c r="E10" s="123" t="s">
        <v>183</v>
      </c>
      <c r="F10" s="136" t="s">
        <v>176</v>
      </c>
      <c r="G10" s="150" t="s">
        <v>59</v>
      </c>
      <c r="H10" s="151">
        <v>46023</v>
      </c>
    </row>
    <row r="11" spans="1:8" s="126" customFormat="1" ht="60" customHeight="1" thickBot="1">
      <c r="A11" s="136" t="s">
        <v>170</v>
      </c>
      <c r="B11" s="136" t="s">
        <v>162</v>
      </c>
      <c r="C11" s="124" t="s">
        <v>163</v>
      </c>
      <c r="D11" s="127" t="s">
        <v>159</v>
      </c>
      <c r="E11" s="123" t="s">
        <v>202</v>
      </c>
      <c r="F11" s="136" t="s">
        <v>176</v>
      </c>
      <c r="G11" s="150" t="s">
        <v>59</v>
      </c>
      <c r="H11" s="151">
        <v>46023</v>
      </c>
    </row>
    <row r="12" spans="1:8" s="126" customFormat="1" ht="60" customHeight="1">
      <c r="A12" s="147" t="s">
        <v>218</v>
      </c>
      <c r="B12" s="147" t="s">
        <v>162</v>
      </c>
      <c r="C12" s="128" t="s">
        <v>163</v>
      </c>
      <c r="D12" s="128" t="s">
        <v>160</v>
      </c>
      <c r="E12" s="129" t="s">
        <v>203</v>
      </c>
      <c r="F12" s="147" t="s">
        <v>184</v>
      </c>
      <c r="G12" s="152" t="s">
        <v>58</v>
      </c>
      <c r="H12" s="151">
        <v>46023</v>
      </c>
    </row>
    <row r="13" spans="1:8" s="126" customFormat="1" ht="60" customHeight="1" thickBot="1">
      <c r="A13" s="136" t="s">
        <v>172</v>
      </c>
      <c r="B13" s="136" t="s">
        <v>162</v>
      </c>
      <c r="C13" s="124" t="s">
        <v>163</v>
      </c>
      <c r="D13" s="127" t="s">
        <v>161</v>
      </c>
      <c r="E13" s="123" t="s">
        <v>204</v>
      </c>
      <c r="F13" s="136" t="s">
        <v>184</v>
      </c>
      <c r="G13" s="150" t="s">
        <v>58</v>
      </c>
      <c r="H13" s="151">
        <v>46023</v>
      </c>
    </row>
    <row r="14" spans="1:8" s="9" customFormat="1" ht="54.6" customHeight="1">
      <c r="A14" s="81"/>
      <c r="B14" s="83" t="s">
        <v>162</v>
      </c>
      <c r="C14" s="79"/>
      <c r="D14" s="79"/>
      <c r="E14" s="79"/>
      <c r="F14" s="81"/>
      <c r="G14" s="107"/>
      <c r="H14" s="110"/>
    </row>
    <row r="15" spans="1:8" s="9" customFormat="1" ht="54.6" customHeight="1">
      <c r="A15" s="82"/>
      <c r="B15" s="84" t="s">
        <v>26</v>
      </c>
      <c r="C15" s="80"/>
      <c r="D15" s="80"/>
      <c r="E15" s="80"/>
      <c r="F15" s="82"/>
      <c r="G15" s="108"/>
      <c r="H15" s="111"/>
    </row>
    <row r="16" spans="1:8" s="9" customFormat="1" ht="54.6" customHeight="1">
      <c r="A16" s="81"/>
      <c r="B16" s="83" t="s">
        <v>26</v>
      </c>
      <c r="C16" s="79"/>
      <c r="D16" s="79"/>
      <c r="E16" s="79"/>
      <c r="F16" s="81"/>
      <c r="G16" s="107"/>
      <c r="H16" s="110"/>
    </row>
    <row r="17" spans="1:8" s="9" customFormat="1" ht="54.6" customHeight="1">
      <c r="A17" s="82"/>
      <c r="B17" s="84" t="s">
        <v>26</v>
      </c>
      <c r="C17" s="80"/>
      <c r="D17" s="80"/>
      <c r="E17" s="80"/>
      <c r="F17" s="82"/>
      <c r="G17" s="108"/>
      <c r="H17" s="111"/>
    </row>
    <row r="18" spans="1:8" s="9" customFormat="1" ht="54.6" customHeight="1">
      <c r="A18" s="81"/>
      <c r="B18" s="83" t="s">
        <v>26</v>
      </c>
      <c r="C18" s="79"/>
      <c r="D18" s="79"/>
      <c r="E18" s="79"/>
      <c r="F18" s="81"/>
      <c r="G18" s="107"/>
      <c r="H18" s="110"/>
    </row>
    <row r="19" spans="1:8" s="9" customFormat="1" ht="54.6" customHeight="1">
      <c r="A19" s="82"/>
      <c r="B19" s="84" t="s">
        <v>26</v>
      </c>
      <c r="C19" s="80"/>
      <c r="D19" s="80"/>
      <c r="E19" s="80"/>
      <c r="F19" s="82"/>
      <c r="G19" s="108"/>
      <c r="H19" s="111"/>
    </row>
    <row r="20" spans="1:8" s="9" customFormat="1" ht="54.6" customHeight="1">
      <c r="A20" s="81"/>
      <c r="B20" s="83" t="s">
        <v>26</v>
      </c>
      <c r="C20" s="79"/>
      <c r="D20" s="79"/>
      <c r="E20" s="79"/>
      <c r="F20" s="81"/>
      <c r="G20" s="107"/>
      <c r="H20" s="110"/>
    </row>
    <row r="21" spans="1:8" s="9" customFormat="1" ht="54.6" customHeight="1">
      <c r="A21" s="82"/>
      <c r="B21" s="84" t="s">
        <v>26</v>
      </c>
      <c r="C21" s="80"/>
      <c r="D21" s="80"/>
      <c r="E21" s="80"/>
      <c r="F21" s="82"/>
      <c r="G21" s="108"/>
      <c r="H21" s="111"/>
    </row>
    <row r="22" spans="1:8" s="9" customFormat="1" ht="54.6" customHeight="1">
      <c r="A22" s="81"/>
      <c r="B22" s="83" t="s">
        <v>26</v>
      </c>
      <c r="C22" s="79"/>
      <c r="D22" s="79"/>
      <c r="E22" s="79"/>
      <c r="F22" s="81"/>
      <c r="G22" s="107"/>
      <c r="H22" s="110"/>
    </row>
    <row r="23" spans="1:8" s="9" customFormat="1" ht="54.6" customHeight="1">
      <c r="A23" s="82"/>
      <c r="B23" s="84" t="s">
        <v>26</v>
      </c>
      <c r="C23" s="80"/>
      <c r="D23" s="80"/>
      <c r="E23" s="80"/>
      <c r="F23" s="82"/>
      <c r="G23" s="108"/>
      <c r="H23" s="111"/>
    </row>
    <row r="24" spans="1:8" s="9" customFormat="1" ht="54.6" customHeight="1">
      <c r="A24" s="81"/>
      <c r="B24" s="83" t="s">
        <v>26</v>
      </c>
      <c r="C24" s="79"/>
      <c r="D24" s="79"/>
      <c r="E24" s="79"/>
      <c r="F24" s="81"/>
      <c r="G24" s="107"/>
      <c r="H24" s="110"/>
    </row>
    <row r="25" spans="1:8" s="9" customFormat="1" ht="54.6" customHeight="1">
      <c r="A25" s="82"/>
      <c r="B25" s="84" t="s">
        <v>26</v>
      </c>
      <c r="C25" s="80"/>
      <c r="D25" s="80"/>
      <c r="E25" s="80"/>
      <c r="F25" s="82"/>
      <c r="G25" s="108"/>
      <c r="H25" s="111"/>
    </row>
    <row r="26" spans="1:8" s="9" customFormat="1" ht="54.6" customHeight="1">
      <c r="A26" s="81"/>
      <c r="B26" s="83" t="s">
        <v>26</v>
      </c>
      <c r="C26" s="79"/>
      <c r="D26" s="79"/>
      <c r="E26" s="79"/>
      <c r="F26" s="81"/>
      <c r="G26" s="107"/>
      <c r="H26" s="110"/>
    </row>
    <row r="27" spans="1:8" s="9" customFormat="1" ht="54.6" customHeight="1">
      <c r="A27" s="82"/>
      <c r="B27" s="84" t="s">
        <v>26</v>
      </c>
      <c r="C27" s="80"/>
      <c r="D27" s="80"/>
      <c r="E27" s="80"/>
      <c r="F27" s="82"/>
      <c r="G27" s="108"/>
      <c r="H27" s="111"/>
    </row>
    <row r="28" spans="1:8" s="9" customFormat="1" ht="54.6" customHeight="1">
      <c r="A28" s="81"/>
      <c r="B28" s="83" t="s">
        <v>26</v>
      </c>
      <c r="C28" s="79"/>
      <c r="D28" s="79"/>
      <c r="E28" s="79"/>
      <c r="F28" s="81"/>
      <c r="G28" s="107"/>
      <c r="H28" s="110"/>
    </row>
    <row r="29" spans="1:8" s="9" customFormat="1" ht="54.6" customHeight="1">
      <c r="A29" s="82"/>
      <c r="B29" s="84" t="s">
        <v>26</v>
      </c>
      <c r="C29" s="80"/>
      <c r="D29" s="80"/>
      <c r="E29" s="80"/>
      <c r="F29" s="82"/>
      <c r="G29" s="108"/>
      <c r="H29" s="111"/>
    </row>
    <row r="30" spans="1:8" s="9" customFormat="1" ht="54.6" customHeight="1">
      <c r="A30" s="81"/>
      <c r="B30" s="83" t="s">
        <v>26</v>
      </c>
      <c r="C30" s="79"/>
      <c r="D30" s="79"/>
      <c r="E30" s="79"/>
      <c r="F30" s="81"/>
      <c r="G30" s="107"/>
      <c r="H30" s="110"/>
    </row>
    <row r="31" spans="1:8" s="9" customFormat="1" ht="54.6" customHeight="1">
      <c r="A31" s="82"/>
      <c r="B31" s="84" t="s">
        <v>26</v>
      </c>
      <c r="C31" s="80"/>
      <c r="D31" s="80"/>
      <c r="E31" s="80"/>
      <c r="F31" s="82"/>
      <c r="G31" s="108"/>
      <c r="H31" s="111"/>
    </row>
    <row r="1048574" spans="8:8">
      <c r="H1048574" s="105" t="s">
        <v>177</v>
      </c>
    </row>
  </sheetData>
  <mergeCells count="2">
    <mergeCell ref="A1:H1"/>
    <mergeCell ref="A2:H2"/>
  </mergeCells>
  <phoneticPr fontId="42" type="noConversion"/>
  <dataValidations count="2">
    <dataValidation type="list" allowBlank="1" showInputMessage="1" showErrorMessage="1" sqref="B4:B31">
      <formula1>"Seçiniz, Güncel, Güncel Değil, Değişti"</formula1>
    </dataValidation>
    <dataValidation type="list" allowBlank="1" showInputMessage="1" showErrorMessage="1" sqref="F4:F31">
      <formula1>"Fırsat, Tehdit"</formula1>
    </dataValidation>
  </dataValidations>
  <pageMargins left="0.7" right="0.7" top="0.75" bottom="0.75" header="0.3" footer="0.3"/>
  <pageSetup paperSize="9" scale="2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P14"/>
  <sheetViews>
    <sheetView showGridLines="0" view="pageBreakPreview" zoomScale="70" zoomScaleNormal="10" zoomScaleSheetLayoutView="70" workbookViewId="0">
      <pane xSplit="2" ySplit="3" topLeftCell="C6" activePane="bottomRight" state="frozen"/>
      <selection activeCell="C47" sqref="C47:E47"/>
      <selection pane="topRight" activeCell="C47" sqref="C47:E47"/>
      <selection pane="bottomLeft" activeCell="C47" sqref="C47:E47"/>
      <selection pane="bottomRight" activeCell="A4" sqref="A4:XFD13"/>
    </sheetView>
  </sheetViews>
  <sheetFormatPr defaultColWidth="8.85546875" defaultRowHeight="12.75"/>
  <cols>
    <col min="1" max="1" width="78.7109375" style="6" bestFit="1" customWidth="1"/>
    <col min="2" max="2" width="14" style="6" bestFit="1" customWidth="1"/>
    <col min="3" max="3" width="15.42578125" style="6" customWidth="1"/>
    <col min="4" max="4" width="14" style="6" customWidth="1"/>
    <col min="5" max="5" width="14.28515625" style="6" customWidth="1"/>
    <col min="6" max="6" width="102.5703125" style="6" customWidth="1"/>
    <col min="7" max="7" width="27.28515625" style="6" customWidth="1"/>
    <col min="8" max="8" width="29.42578125" style="6" customWidth="1"/>
    <col min="9" max="9" width="40.5703125" style="6" customWidth="1"/>
    <col min="10" max="10" width="20.85546875" style="105" customWidth="1"/>
    <col min="11" max="11" width="21.7109375" style="6" bestFit="1" customWidth="1"/>
    <col min="12" max="12" width="59.28515625" style="6" bestFit="1" customWidth="1"/>
    <col min="13" max="13" width="41.140625" style="6" customWidth="1"/>
    <col min="14" max="14" width="56" style="6" bestFit="1" customWidth="1"/>
    <col min="15" max="15" width="20.28515625" style="6" bestFit="1" customWidth="1"/>
    <col min="16" max="16" width="56" style="6" customWidth="1"/>
    <col min="17" max="17" width="17.140625" style="6" bestFit="1" customWidth="1"/>
    <col min="18" max="18" width="20.42578125" style="6" bestFit="1" customWidth="1"/>
    <col min="19" max="19" width="22.42578125" style="6" bestFit="1" customWidth="1"/>
    <col min="20" max="20" width="1.7109375" style="6" customWidth="1"/>
    <col min="21" max="16384" width="8.85546875" style="6"/>
  </cols>
  <sheetData>
    <row r="1" spans="1:16" ht="54.6" customHeight="1">
      <c r="A1" s="182" t="s">
        <v>106</v>
      </c>
      <c r="B1" s="182"/>
      <c r="C1" s="182"/>
      <c r="D1" s="182"/>
      <c r="E1" s="182"/>
      <c r="F1" s="182"/>
      <c r="G1" s="182"/>
      <c r="H1" s="182"/>
      <c r="I1" s="182"/>
      <c r="J1" s="182"/>
      <c r="K1" s="182"/>
      <c r="L1" s="182"/>
      <c r="M1" s="182"/>
      <c r="N1" s="182"/>
      <c r="O1" s="182"/>
      <c r="P1" s="182"/>
    </row>
    <row r="2" spans="1:16" ht="54.75" customHeight="1">
      <c r="A2" s="180" t="s">
        <v>19</v>
      </c>
      <c r="B2" s="180"/>
      <c r="C2" s="180"/>
      <c r="D2" s="180"/>
      <c r="E2" s="180"/>
      <c r="F2" s="180"/>
      <c r="G2" s="180"/>
      <c r="H2" s="180"/>
      <c r="I2" s="180"/>
      <c r="J2" s="180"/>
      <c r="K2" s="180"/>
      <c r="L2" s="180"/>
      <c r="M2" s="180"/>
      <c r="N2" s="180"/>
      <c r="O2" s="180"/>
      <c r="P2" s="181"/>
    </row>
    <row r="3" spans="1:16" ht="81" customHeight="1" thickBot="1">
      <c r="A3" s="100" t="s">
        <v>134</v>
      </c>
      <c r="B3" s="100" t="s">
        <v>10</v>
      </c>
      <c r="C3" s="100" t="s">
        <v>9</v>
      </c>
      <c r="D3" s="100" t="s">
        <v>13</v>
      </c>
      <c r="E3" s="100" t="s">
        <v>78</v>
      </c>
      <c r="F3" s="100" t="s">
        <v>14</v>
      </c>
      <c r="G3" s="100" t="s">
        <v>128</v>
      </c>
      <c r="H3" s="100" t="s">
        <v>131</v>
      </c>
      <c r="I3" s="100" t="s">
        <v>86</v>
      </c>
      <c r="J3" s="100" t="s">
        <v>15</v>
      </c>
      <c r="K3" s="100" t="s">
        <v>80</v>
      </c>
      <c r="L3" s="101" t="s">
        <v>23</v>
      </c>
      <c r="M3" s="101" t="s">
        <v>123</v>
      </c>
      <c r="N3" s="101" t="s">
        <v>24</v>
      </c>
      <c r="O3" s="101" t="s">
        <v>25</v>
      </c>
      <c r="P3" s="101" t="s">
        <v>133</v>
      </c>
    </row>
    <row r="4" spans="1:16" s="126" customFormat="1" ht="54.75" thickBot="1">
      <c r="A4" s="122" t="s">
        <v>209</v>
      </c>
      <c r="B4" s="130">
        <v>5</v>
      </c>
      <c r="C4" s="130">
        <v>3</v>
      </c>
      <c r="D4" s="131">
        <f>B4*C4</f>
        <v>15</v>
      </c>
      <c r="E4" s="132" t="s">
        <v>62</v>
      </c>
      <c r="F4" s="133" t="s">
        <v>221</v>
      </c>
      <c r="G4" s="87" t="s">
        <v>188</v>
      </c>
      <c r="H4" s="88">
        <f>IF(G4="Yeterli",0.1,IF(G4="Zayıf",0.8, IF(G4="Kısmen Yeterli", 0.4, IF(G4="Yeterli Değil",1))))</f>
        <v>0.4</v>
      </c>
      <c r="I4" s="88" t="s">
        <v>189</v>
      </c>
      <c r="J4" s="134">
        <f>D4*H4</f>
        <v>6</v>
      </c>
      <c r="K4" s="135" t="str">
        <f>IF(J4&lt;3,"ÇOK DÜŞÜK",IF(J4&lt;6,"DÜŞÜK",IF(J4&lt;12,"ORTA",IF(J4&lt;20," YÜKSEK",IF(J4&lt;26,"ÇOK YÜKSEK")))))</f>
        <v>ORTA</v>
      </c>
      <c r="L4" s="124"/>
      <c r="M4" s="124"/>
      <c r="N4" s="124"/>
      <c r="O4" s="124"/>
      <c r="P4" s="136"/>
    </row>
    <row r="5" spans="1:16" s="126" customFormat="1" ht="54">
      <c r="A5" s="128" t="s">
        <v>152</v>
      </c>
      <c r="B5" s="130">
        <v>3</v>
      </c>
      <c r="C5" s="130">
        <v>5</v>
      </c>
      <c r="D5" s="137">
        <f t="shared" ref="D5:D13" si="0">B5*C5</f>
        <v>15</v>
      </c>
      <c r="E5" s="132" t="s">
        <v>62</v>
      </c>
      <c r="F5" s="138" t="s">
        <v>190</v>
      </c>
      <c r="G5" s="113" t="s">
        <v>191</v>
      </c>
      <c r="H5" s="90">
        <f t="shared" ref="H5:H13" si="1">IF(G5="Yeterli",0.1,IF(G5="Zayıf",0.8, IF(G5="Kısmen Yeterli", 0.4, IF(G5="Yeterli Değil",1))))</f>
        <v>1</v>
      </c>
      <c r="I5" s="90" t="s">
        <v>189</v>
      </c>
      <c r="J5" s="139">
        <f t="shared" ref="J5:J13" si="2">D5*H5</f>
        <v>15</v>
      </c>
      <c r="K5" s="140" t="str">
        <f t="shared" ref="K5:K13" si="3">IF(J5&lt;3,"ÇOK DÜŞÜK",IF(J5&lt;6,"DÜŞÜK",IF(J5&lt;12,"ORTA",IF(J5&lt;20," YÜKSEK",IF(J5&lt;26,"ÇOK YÜKSEK")))))</f>
        <v xml:space="preserve"> YÜKSEK</v>
      </c>
      <c r="L5" s="129" t="s">
        <v>214</v>
      </c>
      <c r="M5" s="129" t="s">
        <v>205</v>
      </c>
      <c r="N5" s="129" t="s">
        <v>216</v>
      </c>
      <c r="O5" s="128" t="s">
        <v>208</v>
      </c>
      <c r="P5" s="121" t="s">
        <v>215</v>
      </c>
    </row>
    <row r="6" spans="1:16" s="126" customFormat="1" ht="72.75" thickBot="1">
      <c r="A6" s="127" t="s">
        <v>153</v>
      </c>
      <c r="B6" s="130">
        <v>4</v>
      </c>
      <c r="C6" s="130">
        <v>3</v>
      </c>
      <c r="D6" s="131">
        <f t="shared" si="0"/>
        <v>12</v>
      </c>
      <c r="E6" s="132" t="s">
        <v>62</v>
      </c>
      <c r="F6" s="133" t="s">
        <v>222</v>
      </c>
      <c r="G6" s="87" t="s">
        <v>188</v>
      </c>
      <c r="H6" s="88">
        <f t="shared" si="1"/>
        <v>0.4</v>
      </c>
      <c r="I6" s="88" t="s">
        <v>189</v>
      </c>
      <c r="J6" s="141">
        <f t="shared" si="2"/>
        <v>4.8000000000000007</v>
      </c>
      <c r="K6" s="135" t="str">
        <f t="shared" si="3"/>
        <v>DÜŞÜK</v>
      </c>
      <c r="L6" s="124"/>
      <c r="M6" s="124"/>
      <c r="N6" s="124"/>
      <c r="O6" s="124"/>
      <c r="P6" s="142"/>
    </row>
    <row r="7" spans="1:16" s="126" customFormat="1" ht="54">
      <c r="A7" s="128" t="s">
        <v>154</v>
      </c>
      <c r="B7" s="130">
        <v>2</v>
      </c>
      <c r="C7" s="143">
        <v>4</v>
      </c>
      <c r="D7" s="137">
        <f t="shared" si="0"/>
        <v>8</v>
      </c>
      <c r="E7" s="132" t="s">
        <v>59</v>
      </c>
      <c r="F7" s="138" t="s">
        <v>223</v>
      </c>
      <c r="G7" s="89" t="s">
        <v>191</v>
      </c>
      <c r="H7" s="90">
        <f t="shared" si="1"/>
        <v>1</v>
      </c>
      <c r="I7" s="90" t="s">
        <v>189</v>
      </c>
      <c r="J7" s="139">
        <f t="shared" si="2"/>
        <v>8</v>
      </c>
      <c r="K7" s="140" t="str">
        <f t="shared" si="3"/>
        <v>ORTA</v>
      </c>
      <c r="L7" s="128"/>
      <c r="M7" s="128"/>
      <c r="N7" s="128"/>
      <c r="O7" s="128"/>
      <c r="P7" s="144"/>
    </row>
    <row r="8" spans="1:16" s="126" customFormat="1" ht="54.6" customHeight="1" thickBot="1">
      <c r="A8" s="127" t="s">
        <v>155</v>
      </c>
      <c r="B8" s="145">
        <v>2</v>
      </c>
      <c r="C8" s="130">
        <v>2</v>
      </c>
      <c r="D8" s="131">
        <f t="shared" si="0"/>
        <v>4</v>
      </c>
      <c r="E8" s="132" t="s">
        <v>58</v>
      </c>
      <c r="F8" s="133" t="s">
        <v>192</v>
      </c>
      <c r="G8" s="87" t="s">
        <v>187</v>
      </c>
      <c r="H8" s="88">
        <f t="shared" si="1"/>
        <v>0.1</v>
      </c>
      <c r="I8" s="88" t="s">
        <v>189</v>
      </c>
      <c r="J8" s="141">
        <f t="shared" si="2"/>
        <v>0.4</v>
      </c>
      <c r="K8" s="135" t="str">
        <f t="shared" si="3"/>
        <v>ÇOK DÜŞÜK</v>
      </c>
      <c r="L8" s="124"/>
      <c r="M8" s="124"/>
      <c r="N8" s="124"/>
      <c r="O8" s="124"/>
      <c r="P8" s="142"/>
    </row>
    <row r="9" spans="1:16" s="126" customFormat="1" ht="72">
      <c r="A9" s="128" t="s">
        <v>156</v>
      </c>
      <c r="B9" s="143">
        <v>3</v>
      </c>
      <c r="C9" s="146">
        <v>4</v>
      </c>
      <c r="D9" s="137">
        <f t="shared" si="0"/>
        <v>12</v>
      </c>
      <c r="E9" s="132" t="s">
        <v>62</v>
      </c>
      <c r="F9" s="138" t="s">
        <v>193</v>
      </c>
      <c r="G9" s="89" t="s">
        <v>191</v>
      </c>
      <c r="H9" s="90">
        <f t="shared" si="1"/>
        <v>1</v>
      </c>
      <c r="I9" s="90" t="s">
        <v>189</v>
      </c>
      <c r="J9" s="139">
        <f t="shared" si="2"/>
        <v>12</v>
      </c>
      <c r="K9" s="140" t="str">
        <f t="shared" si="3"/>
        <v xml:space="preserve"> YÜKSEK</v>
      </c>
      <c r="L9" s="129" t="s">
        <v>211</v>
      </c>
      <c r="M9" s="129" t="s">
        <v>201</v>
      </c>
      <c r="N9" s="129" t="s">
        <v>212</v>
      </c>
      <c r="O9" s="128" t="s">
        <v>208</v>
      </c>
      <c r="P9" s="121" t="s">
        <v>213</v>
      </c>
    </row>
    <row r="10" spans="1:16" s="126" customFormat="1" ht="36.75" thickBot="1">
      <c r="A10" s="127" t="s">
        <v>157</v>
      </c>
      <c r="B10" s="145">
        <v>2</v>
      </c>
      <c r="C10" s="130">
        <v>3</v>
      </c>
      <c r="D10" s="131">
        <f t="shared" si="0"/>
        <v>6</v>
      </c>
      <c r="E10" s="132" t="s">
        <v>59</v>
      </c>
      <c r="F10" s="133" t="s">
        <v>220</v>
      </c>
      <c r="G10" s="87" t="s">
        <v>188</v>
      </c>
      <c r="H10" s="88">
        <f t="shared" si="1"/>
        <v>0.4</v>
      </c>
      <c r="I10" s="88" t="s">
        <v>189</v>
      </c>
      <c r="J10" s="141">
        <f t="shared" si="2"/>
        <v>2.4000000000000004</v>
      </c>
      <c r="K10" s="135" t="str">
        <f t="shared" si="3"/>
        <v>ÇOK DÜŞÜK</v>
      </c>
      <c r="L10" s="124"/>
      <c r="M10" s="124"/>
      <c r="N10" s="124"/>
      <c r="O10" s="124"/>
      <c r="P10" s="136"/>
    </row>
    <row r="11" spans="1:16" s="126" customFormat="1" ht="36.75" thickBot="1">
      <c r="A11" s="127" t="s">
        <v>159</v>
      </c>
      <c r="B11" s="145">
        <v>3</v>
      </c>
      <c r="C11" s="130">
        <v>3</v>
      </c>
      <c r="D11" s="131">
        <f t="shared" si="0"/>
        <v>9</v>
      </c>
      <c r="E11" s="132" t="s">
        <v>59</v>
      </c>
      <c r="F11" s="133" t="s">
        <v>224</v>
      </c>
      <c r="G11" s="87" t="s">
        <v>188</v>
      </c>
      <c r="H11" s="88">
        <f t="shared" si="1"/>
        <v>0.4</v>
      </c>
      <c r="I11" s="88" t="s">
        <v>189</v>
      </c>
      <c r="J11" s="141">
        <f t="shared" si="2"/>
        <v>3.6</v>
      </c>
      <c r="K11" s="135" t="str">
        <f t="shared" si="3"/>
        <v>DÜŞÜK</v>
      </c>
      <c r="L11" s="123"/>
      <c r="M11" s="123"/>
      <c r="N11" s="123"/>
      <c r="O11" s="124"/>
      <c r="P11" s="148"/>
    </row>
    <row r="12" spans="1:16" s="126" customFormat="1" ht="36">
      <c r="A12" s="129" t="s">
        <v>210</v>
      </c>
      <c r="B12" s="143">
        <v>2</v>
      </c>
      <c r="C12" s="143">
        <v>2</v>
      </c>
      <c r="D12" s="137">
        <f t="shared" si="0"/>
        <v>4</v>
      </c>
      <c r="E12" s="149" t="s">
        <v>58</v>
      </c>
      <c r="F12" s="138" t="s">
        <v>195</v>
      </c>
      <c r="G12" s="89" t="s">
        <v>187</v>
      </c>
      <c r="H12" s="90">
        <f t="shared" si="1"/>
        <v>0.1</v>
      </c>
      <c r="I12" s="90" t="s">
        <v>189</v>
      </c>
      <c r="J12" s="139">
        <f t="shared" si="2"/>
        <v>0.4</v>
      </c>
      <c r="K12" s="140" t="str">
        <f t="shared" si="3"/>
        <v>ÇOK DÜŞÜK</v>
      </c>
      <c r="L12" s="128"/>
      <c r="M12" s="128"/>
      <c r="N12" s="128"/>
      <c r="O12" s="128"/>
      <c r="P12" s="147"/>
    </row>
    <row r="13" spans="1:16" s="126" customFormat="1" ht="90.75" thickBot="1">
      <c r="A13" s="127" t="s">
        <v>161</v>
      </c>
      <c r="B13" s="145">
        <v>2</v>
      </c>
      <c r="C13" s="145">
        <v>2</v>
      </c>
      <c r="D13" s="131">
        <f t="shared" si="0"/>
        <v>4</v>
      </c>
      <c r="E13" s="132" t="s">
        <v>58</v>
      </c>
      <c r="F13" s="133" t="s">
        <v>219</v>
      </c>
      <c r="G13" s="87" t="s">
        <v>187</v>
      </c>
      <c r="H13" s="88">
        <f t="shared" si="1"/>
        <v>0.1</v>
      </c>
      <c r="I13" s="88" t="s">
        <v>189</v>
      </c>
      <c r="J13" s="141">
        <f t="shared" si="2"/>
        <v>0.4</v>
      </c>
      <c r="K13" s="135" t="str">
        <f t="shared" si="3"/>
        <v>ÇOK DÜŞÜK</v>
      </c>
      <c r="L13" s="124"/>
      <c r="M13" s="124"/>
      <c r="N13" s="124"/>
      <c r="O13" s="124"/>
      <c r="P13" s="136"/>
    </row>
    <row r="14" spans="1:16" ht="15">
      <c r="A14" s="85"/>
      <c r="B14" s="86"/>
      <c r="C14" s="86"/>
      <c r="D14" s="86"/>
      <c r="E14" s="86"/>
      <c r="F14" s="86"/>
      <c r="G14" s="86"/>
      <c r="H14" s="86"/>
      <c r="I14" s="86"/>
      <c r="J14" s="112"/>
      <c r="K14" s="86"/>
      <c r="L14" s="86"/>
      <c r="M14" s="86"/>
      <c r="N14" s="86"/>
      <c r="O14" s="86"/>
      <c r="P14" s="86"/>
    </row>
  </sheetData>
  <mergeCells count="2">
    <mergeCell ref="A2:P2"/>
    <mergeCell ref="A1:P1"/>
  </mergeCells>
  <conditionalFormatting sqref="B4:C13">
    <cfRule type="cellIs" dxfId="56" priority="36" operator="equal">
      <formula>1</formula>
    </cfRule>
    <cfRule type="containsText" dxfId="55" priority="37" operator="containsText" text="5">
      <formula>NOT(ISERROR(SEARCH("5",B4)))</formula>
    </cfRule>
    <cfRule type="containsText" dxfId="54" priority="40" operator="containsText" text="2">
      <formula>NOT(ISERROR(SEARCH("2",B4)))</formula>
    </cfRule>
    <cfRule type="containsText" dxfId="53" priority="39" operator="containsText" text="3">
      <formula>NOT(ISERROR(SEARCH("3",B4)))</formula>
    </cfRule>
    <cfRule type="containsText" dxfId="52" priority="38" operator="containsText" text="4">
      <formula>NOT(ISERROR(SEARCH("4",B4)))</formula>
    </cfRule>
  </conditionalFormatting>
  <conditionalFormatting sqref="D7">
    <cfRule type="beginsWith" dxfId="51" priority="21" operator="beginsWith" text="ÇOK DÜŞÜK">
      <formula>LEFT(D7,LEN("ÇOK DÜŞÜK"))="ÇOK DÜŞÜK"</formula>
    </cfRule>
    <cfRule type="beginsWith" dxfId="50" priority="22" operator="beginsWith" text="ÇOK">
      <formula>LEFT(D7,LEN("ÇOK"))="ÇOK"</formula>
    </cfRule>
    <cfRule type="endsWith" dxfId="49" priority="23" operator="endsWith" text="YÜKSEK">
      <formula>RIGHT(D7,LEN("YÜKSEK"))="YÜKSEK"</formula>
    </cfRule>
    <cfRule type="endsWith" dxfId="48" priority="24" operator="endsWith" text="DÜŞÜK">
      <formula>RIGHT(D7,LEN("DÜŞÜK"))="DÜŞÜK"</formula>
    </cfRule>
    <cfRule type="containsText" dxfId="47" priority="25" operator="containsText" text="ORTA">
      <formula>NOT(ISERROR(SEARCH("ORTA",D7)))</formula>
    </cfRule>
  </conditionalFormatting>
  <conditionalFormatting sqref="D9">
    <cfRule type="beginsWith" dxfId="46" priority="16" operator="beginsWith" text="ÇOK DÜŞÜK">
      <formula>LEFT(D9,LEN("ÇOK DÜŞÜK"))="ÇOK DÜŞÜK"</formula>
    </cfRule>
    <cfRule type="beginsWith" dxfId="45" priority="17" operator="beginsWith" text="ÇOK">
      <formula>LEFT(D9,LEN("ÇOK"))="ÇOK"</formula>
    </cfRule>
    <cfRule type="endsWith" dxfId="44" priority="18" operator="endsWith" text="YÜKSEK">
      <formula>RIGHT(D9,LEN("YÜKSEK"))="YÜKSEK"</formula>
    </cfRule>
    <cfRule type="endsWith" dxfId="43" priority="19" operator="endsWith" text="DÜŞÜK">
      <formula>RIGHT(D9,LEN("DÜŞÜK"))="DÜŞÜK"</formula>
    </cfRule>
    <cfRule type="containsText" dxfId="42" priority="20" operator="containsText" text="ORTA">
      <formula>NOT(ISERROR(SEARCH("ORTA",D9)))</formula>
    </cfRule>
  </conditionalFormatting>
  <conditionalFormatting sqref="D12">
    <cfRule type="beginsWith" dxfId="41" priority="7" operator="beginsWith" text="ÇOK">
      <formula>LEFT(D12,LEN("ÇOK"))="ÇOK"</formula>
    </cfRule>
    <cfRule type="endsWith" dxfId="40" priority="8" operator="endsWith" text="YÜKSEK">
      <formula>RIGHT(D12,LEN("YÜKSEK"))="YÜKSEK"</formula>
    </cfRule>
    <cfRule type="endsWith" dxfId="39" priority="9" operator="endsWith" text="DÜŞÜK">
      <formula>RIGHT(D12,LEN("DÜŞÜK"))="DÜŞÜK"</formula>
    </cfRule>
    <cfRule type="containsText" dxfId="38" priority="10" operator="containsText" text="ORTA">
      <formula>NOT(ISERROR(SEARCH("ORTA",D12)))</formula>
    </cfRule>
    <cfRule type="beginsWith" dxfId="37" priority="6" operator="beginsWith" text="ÇOK DÜŞÜK">
      <formula>LEFT(D12,LEN("ÇOK DÜŞÜK"))="ÇOK DÜŞÜK"</formula>
    </cfRule>
  </conditionalFormatting>
  <conditionalFormatting sqref="D5 E4:E13">
    <cfRule type="beginsWith" dxfId="36" priority="26" operator="beginsWith" text="ÇOK DÜŞÜK">
      <formula>LEFT(D4,LEN("ÇOK DÜŞÜK"))="ÇOK DÜŞÜK"</formula>
    </cfRule>
    <cfRule type="containsText" dxfId="35" priority="30" operator="containsText" text="ORTA">
      <formula>NOT(ISERROR(SEARCH("ORTA",D4)))</formula>
    </cfRule>
    <cfRule type="endsWith" dxfId="34" priority="29" operator="endsWith" text="DÜŞÜK">
      <formula>RIGHT(D4,LEN("DÜŞÜK"))="DÜŞÜK"</formula>
    </cfRule>
    <cfRule type="endsWith" dxfId="33" priority="28" operator="endsWith" text="YÜKSEK">
      <formula>RIGHT(D4,LEN("YÜKSEK"))="YÜKSEK"</formula>
    </cfRule>
    <cfRule type="beginsWith" dxfId="32" priority="27" operator="beginsWith" text="ÇOK">
      <formula>LEFT(D4,LEN("ÇOK"))="ÇOK"</formula>
    </cfRule>
  </conditionalFormatting>
  <conditionalFormatting sqref="G4:G13">
    <cfRule type="beginsWith" dxfId="31" priority="41" operator="beginsWith" text="Kısmen">
      <formula>LEFT(G4,LEN("Kısmen"))="Kısmen"</formula>
    </cfRule>
    <cfRule type="endsWith" dxfId="30" priority="58" operator="endsWith" text="Değil">
      <formula>RIGHT(G4,LEN("Değil"))="Değil"</formula>
    </cfRule>
    <cfRule type="beginsWith" dxfId="29" priority="59" operator="beginsWith" text="Etkin">
      <formula>LEFT(G4,LEN("Etkin"))="Etkin"</formula>
    </cfRule>
    <cfRule type="beginsWith" dxfId="28" priority="60" operator="beginsWith" text="Zayıf">
      <formula>LEFT(G4,LEN("Zayıf"))="Zayıf"</formula>
    </cfRule>
  </conditionalFormatting>
  <conditionalFormatting sqref="K4">
    <cfRule type="containsText" dxfId="27" priority="47" operator="containsText" text="&quot;--&quot;">
      <formula>NOT(ISERROR(SEARCH("""--""",K4)))</formula>
    </cfRule>
    <cfRule type="containsText" dxfId="26" priority="48" operator="containsText" text="ÇOK YÜKSEK">
      <formula>NOT(ISERROR(SEARCH("ÇOK YÜKSEK",K4)))</formula>
    </cfRule>
    <cfRule type="containsText" dxfId="25" priority="49" operator="containsText" text="YÜKSEK">
      <formula>NOT(ISERROR(SEARCH("YÜKSEK",K4)))</formula>
    </cfRule>
    <cfRule type="containsText" dxfId="24" priority="50" operator="containsText" text="ORTA">
      <formula>NOT(ISERROR(SEARCH("ORTA",K4)))</formula>
    </cfRule>
    <cfRule type="beginsWith" dxfId="23" priority="51" operator="beginsWith" text="DÜŞÜK">
      <formula>LEFT(K4,LEN("DÜŞÜK"))="DÜŞÜK"</formula>
    </cfRule>
    <cfRule type="containsText" dxfId="22" priority="52" operator="containsText" text="ÇOK DÜŞ">
      <formula>NOT(ISERROR(SEARCH("ÇOK DÜŞ",K4)))</formula>
    </cfRule>
  </conditionalFormatting>
  <conditionalFormatting sqref="K5:K13">
    <cfRule type="containsText" dxfId="21" priority="42" operator="containsText" text="ÇOK YÜKSEK">
      <formula>NOT(ISERROR(SEARCH("ÇOK YÜKSEK",K5)))</formula>
    </cfRule>
    <cfRule type="containsText" dxfId="20" priority="43" operator="containsText" text="YÜKSEK">
      <formula>NOT(ISERROR(SEARCH("YÜKSEK",K5)))</formula>
    </cfRule>
    <cfRule type="containsText" dxfId="19" priority="44" operator="containsText" text="ORTA">
      <formula>NOT(ISERROR(SEARCH("ORTA",K5)))</formula>
    </cfRule>
    <cfRule type="beginsWith" dxfId="18" priority="45" operator="beginsWith" text="DÜŞÜk">
      <formula>LEFT(K5,LEN("DÜŞÜk"))="DÜŞÜk"</formula>
    </cfRule>
    <cfRule type="containsText" dxfId="17" priority="46" operator="containsText" text="ÇOK DÜŞ">
      <formula>NOT(ISERROR(SEARCH("ÇOK DÜŞ",K5)))</formula>
    </cfRule>
  </conditionalFormatting>
  <dataValidations count="3">
    <dataValidation type="list" allowBlank="1" showInputMessage="1" showErrorMessage="1" sqref="I4:I13">
      <formula1>"Etki, Olasılık, Etki ve Olasılık"</formula1>
    </dataValidation>
    <dataValidation type="list" allowBlank="1" showInputMessage="1" showErrorMessage="1" sqref="B4:C13">
      <formula1>"Seçiniz, 1, 2, 3, 4, 5"</formula1>
    </dataValidation>
    <dataValidation type="list" allowBlank="1" showInputMessage="1" showErrorMessage="1" sqref="G4:G13">
      <formula1>"Yeterli Değil, Kısmen Yeterli, Yeterli, Seçiniz, Zayıf"</formula1>
    </dataValidation>
  </dataValidations>
  <pageMargins left="0.7" right="0.7" top="0.75" bottom="0.75" header="0.3" footer="0.3"/>
  <pageSetup paperSize="9" scale="1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F31"/>
  <sheetViews>
    <sheetView showGridLines="0" view="pageBreakPreview" zoomScale="50" zoomScaleNormal="10" zoomScaleSheetLayoutView="50" workbookViewId="0">
      <pane xSplit="2" ySplit="3" topLeftCell="C4" activePane="bottomRight" state="frozen"/>
      <selection activeCell="C47" sqref="C47:E47"/>
      <selection pane="topRight" activeCell="C47" sqref="C47:E47"/>
      <selection pane="bottomLeft" activeCell="C47" sqref="C47:E47"/>
      <selection pane="bottomRight" activeCell="C10" sqref="C10"/>
    </sheetView>
  </sheetViews>
  <sheetFormatPr defaultColWidth="8.85546875" defaultRowHeight="12.75"/>
  <cols>
    <col min="1" max="1" width="73.42578125" style="6" customWidth="1"/>
    <col min="2" max="2" width="50.140625" style="6" bestFit="1" customWidth="1"/>
    <col min="3" max="3" width="129.7109375" style="6" customWidth="1"/>
    <col min="4" max="4" width="57.7109375" style="6" customWidth="1"/>
    <col min="5" max="5" width="43.7109375" style="105" bestFit="1" customWidth="1"/>
    <col min="6" max="6" width="50.28515625" style="105" bestFit="1" customWidth="1"/>
    <col min="7" max="7" width="17.140625" style="6" bestFit="1" customWidth="1"/>
    <col min="8" max="8" width="20.42578125" style="6" bestFit="1" customWidth="1"/>
    <col min="9" max="9" width="22.42578125" style="6" bestFit="1" customWidth="1"/>
    <col min="10" max="10" width="1.7109375" style="6" customWidth="1"/>
    <col min="11" max="16384" width="8.85546875" style="6"/>
  </cols>
  <sheetData>
    <row r="1" spans="1:6" ht="54.6" customHeight="1">
      <c r="A1" s="184" t="s">
        <v>106</v>
      </c>
      <c r="B1" s="184"/>
      <c r="C1" s="184"/>
      <c r="D1" s="184"/>
      <c r="E1" s="184"/>
      <c r="F1" s="184"/>
    </row>
    <row r="2" spans="1:6" ht="71.25" customHeight="1">
      <c r="A2" s="183" t="s">
        <v>21</v>
      </c>
      <c r="B2" s="183"/>
      <c r="C2" s="183"/>
      <c r="D2" s="183"/>
      <c r="E2" s="183"/>
      <c r="F2" s="183"/>
    </row>
    <row r="3" spans="1:6" ht="57.4" customHeight="1" thickBot="1">
      <c r="A3" s="102" t="s">
        <v>134</v>
      </c>
      <c r="B3" s="102" t="s">
        <v>12</v>
      </c>
      <c r="C3" s="102" t="s">
        <v>89</v>
      </c>
      <c r="D3" s="102" t="s">
        <v>90</v>
      </c>
      <c r="E3" s="102" t="s">
        <v>124</v>
      </c>
      <c r="F3" s="102" t="s">
        <v>125</v>
      </c>
    </row>
    <row r="4" spans="1:6" s="126" customFormat="1" ht="55.15" customHeight="1" thickBot="1">
      <c r="A4" s="122" t="s">
        <v>151</v>
      </c>
      <c r="B4" s="93" t="s">
        <v>196</v>
      </c>
      <c r="C4" s="123" t="s">
        <v>221</v>
      </c>
      <c r="D4" s="124" t="s">
        <v>198</v>
      </c>
      <c r="E4" s="125">
        <v>46023</v>
      </c>
      <c r="F4" s="125">
        <v>46752</v>
      </c>
    </row>
    <row r="5" spans="1:6" s="126" customFormat="1" ht="55.15" customHeight="1" thickBot="1">
      <c r="A5" s="127" t="s">
        <v>152</v>
      </c>
      <c r="B5" s="94" t="s">
        <v>199</v>
      </c>
      <c r="C5" s="128" t="s">
        <v>190</v>
      </c>
      <c r="D5" s="129" t="s">
        <v>205</v>
      </c>
      <c r="E5" s="125">
        <v>46023</v>
      </c>
      <c r="F5" s="125">
        <v>46752</v>
      </c>
    </row>
    <row r="6" spans="1:6" s="126" customFormat="1" ht="55.15" customHeight="1" thickBot="1">
      <c r="A6" s="127" t="s">
        <v>153</v>
      </c>
      <c r="B6" s="93" t="s">
        <v>196</v>
      </c>
      <c r="C6" s="123" t="s">
        <v>222</v>
      </c>
      <c r="D6" s="124" t="s">
        <v>198</v>
      </c>
      <c r="E6" s="125">
        <v>46023</v>
      </c>
      <c r="F6" s="125">
        <v>46752</v>
      </c>
    </row>
    <row r="7" spans="1:6" s="126" customFormat="1" ht="55.15" customHeight="1" thickBot="1">
      <c r="A7" s="127" t="s">
        <v>154</v>
      </c>
      <c r="B7" s="94" t="s">
        <v>199</v>
      </c>
      <c r="C7" s="129" t="s">
        <v>223</v>
      </c>
      <c r="D7" s="129" t="s">
        <v>205</v>
      </c>
      <c r="E7" s="125">
        <v>46023</v>
      </c>
      <c r="F7" s="125">
        <v>46752</v>
      </c>
    </row>
    <row r="8" spans="1:6" s="126" customFormat="1" ht="55.15" customHeight="1" thickBot="1">
      <c r="A8" s="127" t="s">
        <v>155</v>
      </c>
      <c r="B8" s="93" t="s">
        <v>199</v>
      </c>
      <c r="C8" s="123" t="s">
        <v>192</v>
      </c>
      <c r="D8" s="123" t="s">
        <v>205</v>
      </c>
      <c r="E8" s="125">
        <v>46023</v>
      </c>
      <c r="F8" s="125">
        <v>46752</v>
      </c>
    </row>
    <row r="9" spans="1:6" s="126" customFormat="1" ht="55.15" customHeight="1" thickBot="1">
      <c r="A9" s="127" t="s">
        <v>156</v>
      </c>
      <c r="B9" s="94" t="s">
        <v>197</v>
      </c>
      <c r="C9" s="129" t="s">
        <v>200</v>
      </c>
      <c r="D9" s="129" t="s">
        <v>201</v>
      </c>
      <c r="E9" s="125">
        <v>46023</v>
      </c>
      <c r="F9" s="125">
        <v>46752</v>
      </c>
    </row>
    <row r="10" spans="1:6" s="126" customFormat="1" ht="55.15" customHeight="1" thickBot="1">
      <c r="A10" s="127" t="s">
        <v>157</v>
      </c>
      <c r="B10" s="93" t="s">
        <v>199</v>
      </c>
      <c r="C10" s="123" t="s">
        <v>220</v>
      </c>
      <c r="D10" s="123" t="s">
        <v>206</v>
      </c>
      <c r="E10" s="125">
        <v>46023</v>
      </c>
      <c r="F10" s="125">
        <v>46752</v>
      </c>
    </row>
    <row r="11" spans="1:6" s="126" customFormat="1" ht="55.15" customHeight="1" thickBot="1">
      <c r="A11" s="127" t="s">
        <v>159</v>
      </c>
      <c r="B11" s="93" t="s">
        <v>199</v>
      </c>
      <c r="C11" s="123" t="s">
        <v>224</v>
      </c>
      <c r="D11" s="123" t="s">
        <v>205</v>
      </c>
      <c r="E11" s="125">
        <v>46023</v>
      </c>
      <c r="F11" s="125">
        <v>46752</v>
      </c>
    </row>
    <row r="12" spans="1:6" s="126" customFormat="1" ht="55.15" customHeight="1" thickBot="1">
      <c r="A12" s="127" t="s">
        <v>194</v>
      </c>
      <c r="B12" s="94" t="s">
        <v>199</v>
      </c>
      <c r="C12" s="128" t="s">
        <v>195</v>
      </c>
      <c r="D12" s="129" t="s">
        <v>205</v>
      </c>
      <c r="E12" s="125">
        <v>46023</v>
      </c>
      <c r="F12" s="125">
        <v>46752</v>
      </c>
    </row>
    <row r="13" spans="1:6" s="126" customFormat="1" ht="55.15" customHeight="1" thickBot="1">
      <c r="A13" s="127" t="s">
        <v>161</v>
      </c>
      <c r="B13" s="93" t="s">
        <v>199</v>
      </c>
      <c r="C13" s="123" t="s">
        <v>219</v>
      </c>
      <c r="D13" s="124" t="s">
        <v>207</v>
      </c>
      <c r="E13" s="125">
        <v>46023</v>
      </c>
      <c r="F13" s="125">
        <v>46752</v>
      </c>
    </row>
    <row r="14" spans="1:6" s="9" customFormat="1" ht="54.6" customHeight="1">
      <c r="A14" s="79"/>
      <c r="B14" s="93" t="s">
        <v>26</v>
      </c>
      <c r="C14" s="79"/>
      <c r="D14" s="79"/>
      <c r="E14" s="81"/>
      <c r="F14" s="81"/>
    </row>
    <row r="15" spans="1:6" s="9" customFormat="1" ht="54.6" customHeight="1">
      <c r="A15" s="80"/>
      <c r="B15" s="94" t="s">
        <v>26</v>
      </c>
      <c r="C15" s="80"/>
      <c r="D15" s="80"/>
      <c r="E15" s="82"/>
      <c r="F15" s="82"/>
    </row>
    <row r="16" spans="1:6" s="9" customFormat="1" ht="54.6" customHeight="1">
      <c r="A16" s="79"/>
      <c r="B16" s="93" t="s">
        <v>26</v>
      </c>
      <c r="C16" s="79"/>
      <c r="D16" s="79"/>
      <c r="E16" s="81"/>
      <c r="F16" s="81"/>
    </row>
    <row r="17" spans="1:6" s="9" customFormat="1" ht="54.6" customHeight="1">
      <c r="A17" s="80"/>
      <c r="B17" s="94" t="s">
        <v>26</v>
      </c>
      <c r="C17" s="80"/>
      <c r="D17" s="80"/>
      <c r="E17" s="82"/>
      <c r="F17" s="82"/>
    </row>
    <row r="18" spans="1:6" s="9" customFormat="1" ht="54.6" customHeight="1">
      <c r="A18" s="79"/>
      <c r="B18" s="93" t="s">
        <v>26</v>
      </c>
      <c r="C18" s="79"/>
      <c r="D18" s="79"/>
      <c r="E18" s="81"/>
      <c r="F18" s="81"/>
    </row>
    <row r="19" spans="1:6" s="9" customFormat="1" ht="54.6" customHeight="1">
      <c r="A19" s="80"/>
      <c r="B19" s="94" t="s">
        <v>26</v>
      </c>
      <c r="C19" s="80"/>
      <c r="D19" s="80"/>
      <c r="E19" s="82"/>
      <c r="F19" s="82"/>
    </row>
    <row r="20" spans="1:6" s="9" customFormat="1" ht="54.6" customHeight="1">
      <c r="A20" s="79"/>
      <c r="B20" s="93" t="s">
        <v>26</v>
      </c>
      <c r="C20" s="79"/>
      <c r="D20" s="79"/>
      <c r="E20" s="81"/>
      <c r="F20" s="81"/>
    </row>
    <row r="21" spans="1:6" s="9" customFormat="1" ht="54.6" customHeight="1">
      <c r="A21" s="80"/>
      <c r="B21" s="94" t="s">
        <v>26</v>
      </c>
      <c r="C21" s="80"/>
      <c r="D21" s="80"/>
      <c r="E21" s="82"/>
      <c r="F21" s="82"/>
    </row>
    <row r="22" spans="1:6" s="9" customFormat="1" ht="54.6" customHeight="1">
      <c r="A22" s="79"/>
      <c r="B22" s="93" t="s">
        <v>26</v>
      </c>
      <c r="C22" s="79"/>
      <c r="D22" s="79"/>
      <c r="E22" s="81"/>
      <c r="F22" s="81"/>
    </row>
    <row r="23" spans="1:6" s="9" customFormat="1" ht="54.6" customHeight="1">
      <c r="A23" s="80"/>
      <c r="B23" s="94" t="s">
        <v>26</v>
      </c>
      <c r="C23" s="80"/>
      <c r="D23" s="80"/>
      <c r="E23" s="82"/>
      <c r="F23" s="82"/>
    </row>
    <row r="24" spans="1:6" s="9" customFormat="1" ht="54.6" customHeight="1">
      <c r="A24" s="79"/>
      <c r="B24" s="93" t="s">
        <v>26</v>
      </c>
      <c r="C24" s="79"/>
      <c r="D24" s="79"/>
      <c r="E24" s="81"/>
      <c r="F24" s="81"/>
    </row>
    <row r="25" spans="1:6" s="9" customFormat="1" ht="54.6" customHeight="1">
      <c r="A25" s="80"/>
      <c r="B25" s="94" t="s">
        <v>26</v>
      </c>
      <c r="C25" s="80"/>
      <c r="D25" s="80"/>
      <c r="E25" s="82"/>
      <c r="F25" s="82"/>
    </row>
    <row r="26" spans="1:6" s="9" customFormat="1" ht="54.6" customHeight="1">
      <c r="A26" s="79"/>
      <c r="B26" s="93" t="s">
        <v>26</v>
      </c>
      <c r="C26" s="79"/>
      <c r="D26" s="79"/>
      <c r="E26" s="81"/>
      <c r="F26" s="81"/>
    </row>
    <row r="27" spans="1:6" s="9" customFormat="1" ht="54.6" customHeight="1">
      <c r="A27" s="80"/>
      <c r="B27" s="92" t="s">
        <v>26</v>
      </c>
      <c r="C27" s="80"/>
      <c r="D27" s="80"/>
      <c r="E27" s="82"/>
      <c r="F27" s="82"/>
    </row>
    <row r="28" spans="1:6" s="9" customFormat="1" ht="54.6" customHeight="1">
      <c r="A28" s="79"/>
      <c r="B28" s="91" t="s">
        <v>26</v>
      </c>
      <c r="C28" s="79"/>
      <c r="D28" s="79"/>
      <c r="E28" s="81"/>
      <c r="F28" s="81"/>
    </row>
    <row r="29" spans="1:6" s="9" customFormat="1" ht="54.6" customHeight="1">
      <c r="A29" s="80"/>
      <c r="B29" s="92" t="s">
        <v>26</v>
      </c>
      <c r="C29" s="80"/>
      <c r="D29" s="80"/>
      <c r="E29" s="82"/>
      <c r="F29" s="82"/>
    </row>
    <row r="30" spans="1:6" s="9" customFormat="1" ht="54.6" customHeight="1">
      <c r="A30" s="79"/>
      <c r="B30" s="91" t="s">
        <v>26</v>
      </c>
      <c r="C30" s="79"/>
      <c r="D30" s="79"/>
      <c r="E30" s="81"/>
      <c r="F30" s="81"/>
    </row>
    <row r="31" spans="1:6" s="9" customFormat="1" ht="54.6" customHeight="1">
      <c r="A31" s="80"/>
      <c r="B31" s="92" t="s">
        <v>26</v>
      </c>
      <c r="C31" s="80"/>
      <c r="D31" s="80"/>
      <c r="E31" s="82"/>
      <c r="F31" s="82"/>
    </row>
  </sheetData>
  <mergeCells count="2">
    <mergeCell ref="A2:F2"/>
    <mergeCell ref="A1:F1"/>
  </mergeCells>
  <dataValidations count="1">
    <dataValidation type="list" allowBlank="1" showInputMessage="1" showErrorMessage="1" sqref="B4:B31">
      <formula1>"Seçiniz, Riskten Kaçınmak, Riski Devretmek, Riski Kabul Etmek, Riski Azaltmak, Riski Azaltmak ve Riski Devretmek"</formula1>
    </dataValidation>
  </dataValidations>
  <pageMargins left="0.7" right="0.7" top="0.75" bottom="0.75" header="0.3" footer="0.3"/>
  <pageSetup paperSize="9" scale="2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34998626667073579"/>
  </sheetPr>
  <dimension ref="A1:D33"/>
  <sheetViews>
    <sheetView showGridLines="0" view="pageBreakPreview" zoomScale="55" zoomScaleNormal="10" zoomScaleSheetLayoutView="55" workbookViewId="0">
      <pane xSplit="2" ySplit="3" topLeftCell="C4" activePane="bottomRight" state="frozen"/>
      <selection activeCell="C47" sqref="C47:E47"/>
      <selection pane="topRight" activeCell="C47" sqref="C47:E47"/>
      <selection pane="bottomLeft" activeCell="C47" sqref="C47:E47"/>
      <selection pane="bottomRight" activeCell="C12" sqref="C12"/>
    </sheetView>
  </sheetViews>
  <sheetFormatPr defaultColWidth="8.85546875" defaultRowHeight="12.75"/>
  <cols>
    <col min="1" max="1" width="105.140625" style="6" bestFit="1" customWidth="1"/>
    <col min="2" max="2" width="65" style="6" bestFit="1" customWidth="1"/>
    <col min="3" max="4" width="72.7109375" style="6" customWidth="1"/>
    <col min="5" max="5" width="17.140625" style="6" bestFit="1" customWidth="1"/>
    <col min="6" max="6" width="20.42578125" style="6" bestFit="1" customWidth="1"/>
    <col min="7" max="7" width="22.42578125" style="6" bestFit="1" customWidth="1"/>
    <col min="8" max="8" width="1.7109375" style="6" customWidth="1"/>
    <col min="9" max="16384" width="8.85546875" style="6"/>
  </cols>
  <sheetData>
    <row r="1" spans="1:4" ht="54.6" customHeight="1">
      <c r="B1" s="185" t="s">
        <v>106</v>
      </c>
      <c r="C1" s="185"/>
      <c r="D1" s="185"/>
    </row>
    <row r="2" spans="1:4" ht="54" customHeight="1">
      <c r="A2" s="186" t="s">
        <v>108</v>
      </c>
      <c r="B2" s="186"/>
      <c r="C2" s="186"/>
      <c r="D2" s="186"/>
    </row>
    <row r="3" spans="1:4" ht="57.4" customHeight="1" thickBot="1">
      <c r="A3" s="103" t="s">
        <v>134</v>
      </c>
      <c r="B3" s="103" t="s">
        <v>91</v>
      </c>
      <c r="C3" s="103" t="s">
        <v>85</v>
      </c>
      <c r="D3" s="103" t="s">
        <v>92</v>
      </c>
    </row>
    <row r="4" spans="1:4" s="9" customFormat="1" ht="54.6" customHeight="1" thickBot="1">
      <c r="A4" s="122" t="s">
        <v>174</v>
      </c>
      <c r="B4" s="95" t="s">
        <v>217</v>
      </c>
      <c r="C4" s="96"/>
      <c r="D4" s="96"/>
    </row>
    <row r="5" spans="1:4" s="9" customFormat="1" ht="54.6" customHeight="1">
      <c r="A5" s="128" t="s">
        <v>152</v>
      </c>
      <c r="B5" s="147" t="s">
        <v>217</v>
      </c>
      <c r="C5" s="80"/>
      <c r="D5" s="80"/>
    </row>
    <row r="6" spans="1:4" s="9" customFormat="1" ht="54.6" customHeight="1" thickBot="1">
      <c r="A6" s="127" t="s">
        <v>153</v>
      </c>
      <c r="B6" s="95" t="s">
        <v>217</v>
      </c>
      <c r="C6" s="96"/>
      <c r="D6" s="96"/>
    </row>
    <row r="7" spans="1:4" s="9" customFormat="1" ht="54.6" customHeight="1">
      <c r="A7" s="128" t="s">
        <v>154</v>
      </c>
      <c r="B7" s="147" t="s">
        <v>217</v>
      </c>
      <c r="C7" s="80"/>
      <c r="D7" s="80"/>
    </row>
    <row r="8" spans="1:4" s="9" customFormat="1" ht="54.6" customHeight="1" thickBot="1">
      <c r="A8" s="127" t="s">
        <v>155</v>
      </c>
      <c r="B8" s="95" t="s">
        <v>217</v>
      </c>
      <c r="C8" s="96"/>
      <c r="D8" s="96"/>
    </row>
    <row r="9" spans="1:4" s="9" customFormat="1" ht="54.6" customHeight="1">
      <c r="A9" s="128" t="s">
        <v>156</v>
      </c>
      <c r="B9" s="147" t="s">
        <v>217</v>
      </c>
      <c r="C9" s="80"/>
      <c r="D9" s="80"/>
    </row>
    <row r="10" spans="1:4" s="9" customFormat="1" ht="54.6" customHeight="1" thickBot="1">
      <c r="A10" s="127" t="s">
        <v>157</v>
      </c>
      <c r="B10" s="95" t="s">
        <v>217</v>
      </c>
      <c r="C10" s="96"/>
      <c r="D10" s="96"/>
    </row>
    <row r="11" spans="1:4" s="9" customFormat="1" ht="54.6" customHeight="1">
      <c r="A11" s="144" t="s">
        <v>159</v>
      </c>
      <c r="B11" s="147" t="s">
        <v>217</v>
      </c>
      <c r="C11" s="144"/>
      <c r="D11" s="144"/>
    </row>
    <row r="12" spans="1:4" s="9" customFormat="1" ht="54.6" customHeight="1" thickBot="1">
      <c r="A12" s="127" t="s">
        <v>160</v>
      </c>
      <c r="B12" s="95" t="s">
        <v>217</v>
      </c>
      <c r="C12" s="96"/>
      <c r="D12" s="96"/>
    </row>
    <row r="13" spans="1:4" s="9" customFormat="1" ht="54.6" customHeight="1">
      <c r="A13" s="144" t="s">
        <v>161</v>
      </c>
      <c r="B13" s="147" t="s">
        <v>217</v>
      </c>
      <c r="C13" s="147"/>
      <c r="D13" s="147"/>
    </row>
    <row r="14" spans="1:4" s="9" customFormat="1" ht="54.6" customHeight="1">
      <c r="A14" s="80"/>
      <c r="B14" s="94" t="s">
        <v>26</v>
      </c>
      <c r="C14" s="80"/>
      <c r="D14" s="80"/>
    </row>
    <row r="15" spans="1:4" s="9" customFormat="1" ht="54.6" customHeight="1">
      <c r="A15" s="96"/>
      <c r="B15" s="95" t="s">
        <v>26</v>
      </c>
      <c r="C15" s="96"/>
      <c r="D15" s="96"/>
    </row>
    <row r="16" spans="1:4" s="9" customFormat="1" ht="54.6" customHeight="1">
      <c r="A16" s="80"/>
      <c r="B16" s="94" t="s">
        <v>26</v>
      </c>
      <c r="C16" s="80"/>
      <c r="D16" s="80"/>
    </row>
    <row r="17" spans="1:4" s="9" customFormat="1" ht="54.6" customHeight="1">
      <c r="A17" s="96"/>
      <c r="B17" s="95" t="s">
        <v>26</v>
      </c>
      <c r="C17" s="96"/>
      <c r="D17" s="96"/>
    </row>
    <row r="18" spans="1:4" s="9" customFormat="1" ht="54.6" customHeight="1">
      <c r="A18" s="80"/>
      <c r="B18" s="94" t="s">
        <v>26</v>
      </c>
      <c r="C18" s="80"/>
      <c r="D18" s="80"/>
    </row>
    <row r="19" spans="1:4" s="9" customFormat="1" ht="54.6" customHeight="1">
      <c r="A19" s="96"/>
      <c r="B19" s="95" t="s">
        <v>26</v>
      </c>
      <c r="C19" s="96"/>
      <c r="D19" s="96"/>
    </row>
    <row r="20" spans="1:4" s="9" customFormat="1" ht="54.6" customHeight="1">
      <c r="A20" s="80"/>
      <c r="B20" s="94" t="s">
        <v>26</v>
      </c>
      <c r="C20" s="80"/>
      <c r="D20" s="80"/>
    </row>
    <row r="21" spans="1:4" s="9" customFormat="1" ht="54.6" customHeight="1">
      <c r="A21" s="96"/>
      <c r="B21" s="95" t="s">
        <v>26</v>
      </c>
      <c r="C21" s="96"/>
      <c r="D21" s="96"/>
    </row>
    <row r="22" spans="1:4" s="9" customFormat="1" ht="54.6" customHeight="1">
      <c r="A22" s="80"/>
      <c r="B22" s="94" t="s">
        <v>26</v>
      </c>
      <c r="C22" s="80"/>
      <c r="D22" s="80"/>
    </row>
    <row r="23" spans="1:4" s="9" customFormat="1" ht="54.6" customHeight="1">
      <c r="A23" s="96"/>
      <c r="B23" s="95" t="s">
        <v>26</v>
      </c>
      <c r="C23" s="96"/>
      <c r="D23" s="96"/>
    </row>
    <row r="24" spans="1:4" s="9" customFormat="1" ht="54.6" customHeight="1">
      <c r="A24" s="80"/>
      <c r="B24" s="94" t="s">
        <v>26</v>
      </c>
      <c r="C24" s="80"/>
      <c r="D24" s="80"/>
    </row>
    <row r="25" spans="1:4" s="9" customFormat="1" ht="54.6" customHeight="1">
      <c r="A25" s="96"/>
      <c r="B25" s="95" t="s">
        <v>26</v>
      </c>
      <c r="C25" s="96"/>
      <c r="D25" s="96"/>
    </row>
    <row r="26" spans="1:4" s="9" customFormat="1" ht="54.6" customHeight="1">
      <c r="A26" s="80"/>
      <c r="B26" s="94" t="s">
        <v>26</v>
      </c>
      <c r="C26" s="80"/>
      <c r="D26" s="80"/>
    </row>
    <row r="27" spans="1:4" s="9" customFormat="1" ht="54.6" customHeight="1">
      <c r="A27" s="96"/>
      <c r="B27" s="95" t="s">
        <v>26</v>
      </c>
      <c r="C27" s="96"/>
      <c r="D27" s="96"/>
    </row>
    <row r="28" spans="1:4" s="9" customFormat="1" ht="54.6" customHeight="1">
      <c r="A28" s="80"/>
      <c r="B28" s="94" t="s">
        <v>26</v>
      </c>
      <c r="C28" s="80"/>
      <c r="D28" s="80"/>
    </row>
    <row r="29" spans="1:4" s="9" customFormat="1" ht="54.6" customHeight="1">
      <c r="A29" s="96"/>
      <c r="B29" s="95" t="s">
        <v>26</v>
      </c>
      <c r="C29" s="96"/>
      <c r="D29" s="96"/>
    </row>
    <row r="30" spans="1:4" s="9" customFormat="1" ht="54.6" customHeight="1">
      <c r="A30" s="80"/>
      <c r="B30" s="94" t="s">
        <v>26</v>
      </c>
      <c r="C30" s="80"/>
      <c r="D30" s="80"/>
    </row>
    <row r="31" spans="1:4" s="9" customFormat="1" ht="54.6" customHeight="1">
      <c r="A31" s="96"/>
      <c r="B31" s="95" t="s">
        <v>26</v>
      </c>
      <c r="C31" s="96"/>
      <c r="D31" s="96"/>
    </row>
    <row r="32" spans="1:4" s="9" customFormat="1" ht="54.6" customHeight="1">
      <c r="A32" s="80"/>
      <c r="B32" s="94" t="s">
        <v>26</v>
      </c>
      <c r="C32" s="80"/>
      <c r="D32" s="80"/>
    </row>
    <row r="33" spans="1:4">
      <c r="A33" s="86"/>
      <c r="B33" s="86"/>
      <c r="C33" s="86"/>
      <c r="D33" s="86"/>
    </row>
  </sheetData>
  <mergeCells count="2">
    <mergeCell ref="B1:D1"/>
    <mergeCell ref="A2:D2"/>
  </mergeCells>
  <dataValidations count="1">
    <dataValidation type="list" allowBlank="1" showInputMessage="1" showErrorMessage="1" sqref="B4:B32">
      <formula1>"Seçiniz, İlave Risk Yönetimi Faaliyeti Gerçekleştirildi, İlave Risk Yönetimi Faaliyeti Geliştirme Aşamasında, İlave Risk Yönetimi Faalieti Planlandı, İlave Risk Yönetimi Faaliyeti Gerçekleştirilmedi"</formula1>
    </dataValidation>
  </dataValidations>
  <pageMargins left="0.7" right="0.7" top="0.75" bottom="0.75" header="0.3" footer="0.3"/>
  <pageSetup paperSize="9" scale="3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32"/>
  <sheetViews>
    <sheetView showGridLines="0" view="pageBreakPreview" zoomScale="55" zoomScaleNormal="10" zoomScaleSheetLayoutView="55" workbookViewId="0">
      <pane xSplit="2" ySplit="3" topLeftCell="C4" activePane="bottomRight" state="frozen"/>
      <selection activeCell="C47" sqref="C47:E47"/>
      <selection pane="topRight" activeCell="C47" sqref="C47:E47"/>
      <selection pane="bottomLeft" activeCell="C47" sqref="C47:E47"/>
      <selection pane="bottomRight" activeCell="A15" sqref="A15"/>
    </sheetView>
  </sheetViews>
  <sheetFormatPr defaultColWidth="8.85546875" defaultRowHeight="12.75"/>
  <cols>
    <col min="1" max="1" width="105.140625" style="6" bestFit="1" customWidth="1"/>
    <col min="2" max="2" width="46.5703125" style="6" bestFit="1" customWidth="1"/>
    <col min="3" max="4" width="51.28515625" style="6" customWidth="1"/>
    <col min="5" max="5" width="98.28515625" style="6" bestFit="1" customWidth="1"/>
    <col min="6" max="6" width="42.28515625" style="105" bestFit="1" customWidth="1"/>
    <col min="7" max="7" width="33.28515625" style="105" bestFit="1" customWidth="1"/>
    <col min="8" max="8" width="51.28515625" style="6" customWidth="1"/>
    <col min="9" max="9" width="17.140625" style="6" bestFit="1" customWidth="1"/>
    <col min="10" max="10" width="20.42578125" style="6" bestFit="1" customWidth="1"/>
    <col min="11" max="11" width="22.42578125" style="6" bestFit="1" customWidth="1"/>
    <col min="12" max="12" width="1.7109375" style="6" customWidth="1"/>
    <col min="13" max="16384" width="8.85546875" style="6"/>
  </cols>
  <sheetData>
    <row r="1" spans="1:8" ht="54.6" customHeight="1">
      <c r="B1" s="187" t="s">
        <v>106</v>
      </c>
      <c r="C1" s="187"/>
      <c r="D1" s="187"/>
      <c r="E1" s="187"/>
      <c r="F1" s="187"/>
      <c r="G1" s="187"/>
      <c r="H1" s="187"/>
    </row>
    <row r="2" spans="1:8" ht="63.75" customHeight="1">
      <c r="A2" s="188" t="s">
        <v>37</v>
      </c>
      <c r="B2" s="188"/>
      <c r="C2" s="188"/>
      <c r="D2" s="188"/>
      <c r="E2" s="188"/>
      <c r="F2" s="188"/>
      <c r="G2" s="188"/>
      <c r="H2" s="188"/>
    </row>
    <row r="3" spans="1:8" ht="57.4" customHeight="1" thickBot="1">
      <c r="A3" s="104" t="s">
        <v>134</v>
      </c>
      <c r="B3" s="104" t="s">
        <v>81</v>
      </c>
      <c r="C3" s="104" t="s">
        <v>44</v>
      </c>
      <c r="D3" s="104" t="s">
        <v>82</v>
      </c>
      <c r="E3" s="104" t="s">
        <v>38</v>
      </c>
      <c r="F3" s="104" t="s">
        <v>83</v>
      </c>
      <c r="G3" s="104" t="s">
        <v>84</v>
      </c>
      <c r="H3" s="104" t="s">
        <v>93</v>
      </c>
    </row>
    <row r="4" spans="1:8" s="9" customFormat="1" ht="54.6" customHeight="1" thickBot="1">
      <c r="A4" s="122" t="s">
        <v>174</v>
      </c>
      <c r="B4" s="95"/>
      <c r="C4" s="79"/>
      <c r="D4" s="79"/>
      <c r="E4" s="106"/>
      <c r="F4" s="81"/>
      <c r="G4" s="81"/>
      <c r="H4" s="79"/>
    </row>
    <row r="5" spans="1:8" s="9" customFormat="1" ht="54.6" customHeight="1">
      <c r="A5" s="128" t="s">
        <v>152</v>
      </c>
      <c r="B5" s="80"/>
      <c r="C5" s="80"/>
      <c r="D5" s="80"/>
      <c r="E5" s="80"/>
      <c r="F5" s="82"/>
      <c r="G5" s="82"/>
      <c r="H5" s="80"/>
    </row>
    <row r="6" spans="1:8" s="9" customFormat="1" ht="54.6" customHeight="1" thickBot="1">
      <c r="A6" s="127" t="s">
        <v>153</v>
      </c>
      <c r="B6" s="95"/>
      <c r="C6" s="79"/>
      <c r="D6" s="79"/>
      <c r="E6" s="79"/>
      <c r="F6" s="81"/>
      <c r="G6" s="81"/>
      <c r="H6" s="79"/>
    </row>
    <row r="7" spans="1:8" s="9" customFormat="1" ht="54.6" customHeight="1">
      <c r="A7" s="128" t="s">
        <v>154</v>
      </c>
      <c r="B7" s="80"/>
      <c r="C7" s="80"/>
      <c r="D7" s="80"/>
      <c r="E7" s="80"/>
      <c r="F7" s="82"/>
      <c r="G7" s="82"/>
      <c r="H7" s="80"/>
    </row>
    <row r="8" spans="1:8" s="9" customFormat="1" ht="54.6" customHeight="1" thickBot="1">
      <c r="A8" s="127" t="s">
        <v>155</v>
      </c>
      <c r="B8" s="79"/>
      <c r="C8" s="79"/>
      <c r="D8" s="79"/>
      <c r="E8" s="79"/>
      <c r="F8" s="81"/>
      <c r="G8" s="81"/>
      <c r="H8" s="79"/>
    </row>
    <row r="9" spans="1:8" s="9" customFormat="1" ht="54.6" customHeight="1">
      <c r="A9" s="128" t="s">
        <v>156</v>
      </c>
      <c r="B9" s="80"/>
      <c r="C9" s="80"/>
      <c r="D9" s="80"/>
      <c r="E9" s="80"/>
      <c r="F9" s="82"/>
      <c r="G9" s="82"/>
      <c r="H9" s="80"/>
    </row>
    <row r="10" spans="1:8" s="9" customFormat="1" ht="54.6" customHeight="1" thickBot="1">
      <c r="A10" s="127" t="s">
        <v>157</v>
      </c>
      <c r="B10" s="79"/>
      <c r="C10" s="79"/>
      <c r="D10" s="79"/>
      <c r="E10" s="79"/>
      <c r="F10" s="81"/>
      <c r="G10" s="81"/>
      <c r="H10" s="79"/>
    </row>
    <row r="11" spans="1:8" s="9" customFormat="1" ht="54.6" customHeight="1">
      <c r="A11" s="128" t="s">
        <v>159</v>
      </c>
      <c r="B11" s="80"/>
      <c r="C11" s="80"/>
      <c r="D11" s="80"/>
      <c r="E11" s="80"/>
      <c r="F11" s="82"/>
      <c r="G11" s="82"/>
      <c r="H11" s="80"/>
    </row>
    <row r="12" spans="1:8" s="9" customFormat="1" ht="54.6" customHeight="1" thickBot="1">
      <c r="A12" s="127" t="s">
        <v>160</v>
      </c>
      <c r="B12" s="80"/>
      <c r="C12" s="80"/>
      <c r="D12" s="80"/>
      <c r="E12" s="80"/>
      <c r="F12" s="82"/>
      <c r="G12" s="82"/>
      <c r="H12" s="80"/>
    </row>
    <row r="13" spans="1:8" s="9" customFormat="1" ht="54.6" customHeight="1">
      <c r="A13" s="128" t="s">
        <v>161</v>
      </c>
      <c r="B13" s="80"/>
      <c r="C13" s="80"/>
      <c r="D13" s="80"/>
      <c r="E13" s="80"/>
      <c r="F13" s="82"/>
      <c r="G13" s="82"/>
      <c r="H13" s="80"/>
    </row>
    <row r="14" spans="1:8" s="9" customFormat="1" ht="54.6" customHeight="1">
      <c r="A14" s="79"/>
      <c r="B14" s="79"/>
      <c r="C14" s="79"/>
      <c r="D14" s="79"/>
      <c r="E14" s="79"/>
      <c r="F14" s="81"/>
      <c r="G14" s="81"/>
      <c r="H14" s="79"/>
    </row>
    <row r="15" spans="1:8" s="9" customFormat="1" ht="54.6" customHeight="1">
      <c r="A15" s="79"/>
      <c r="B15" s="79"/>
      <c r="C15" s="79"/>
      <c r="D15" s="79"/>
      <c r="E15" s="79"/>
      <c r="F15" s="81"/>
      <c r="G15" s="81"/>
      <c r="H15" s="79"/>
    </row>
    <row r="16" spans="1:8" s="9" customFormat="1" ht="54.6" customHeight="1">
      <c r="A16" s="80"/>
      <c r="B16" s="80"/>
      <c r="C16" s="80"/>
      <c r="D16" s="80"/>
      <c r="E16" s="80"/>
      <c r="F16" s="82"/>
      <c r="G16" s="82"/>
      <c r="H16" s="80"/>
    </row>
    <row r="17" spans="1:8" s="9" customFormat="1" ht="54.6" customHeight="1">
      <c r="A17" s="79"/>
      <c r="B17" s="79"/>
      <c r="C17" s="79"/>
      <c r="D17" s="79"/>
      <c r="E17" s="79"/>
      <c r="F17" s="81"/>
      <c r="G17" s="81"/>
      <c r="H17" s="79"/>
    </row>
    <row r="18" spans="1:8" s="9" customFormat="1" ht="54.6" customHeight="1">
      <c r="A18" s="80"/>
      <c r="B18" s="80"/>
      <c r="C18" s="80"/>
      <c r="D18" s="80"/>
      <c r="E18" s="80"/>
      <c r="F18" s="82"/>
      <c r="G18" s="82"/>
      <c r="H18" s="80"/>
    </row>
    <row r="19" spans="1:8" s="9" customFormat="1" ht="54.6" customHeight="1">
      <c r="A19" s="79"/>
      <c r="B19" s="79"/>
      <c r="C19" s="79"/>
      <c r="D19" s="79"/>
      <c r="E19" s="79"/>
      <c r="F19" s="81"/>
      <c r="G19" s="81"/>
      <c r="H19" s="79"/>
    </row>
    <row r="20" spans="1:8" s="9" customFormat="1" ht="54.6" customHeight="1">
      <c r="A20" s="80"/>
      <c r="B20" s="80"/>
      <c r="C20" s="80"/>
      <c r="D20" s="80"/>
      <c r="E20" s="80"/>
      <c r="F20" s="82"/>
      <c r="G20" s="82"/>
      <c r="H20" s="80"/>
    </row>
    <row r="21" spans="1:8" s="9" customFormat="1" ht="54.6" customHeight="1">
      <c r="A21" s="79"/>
      <c r="B21" s="79"/>
      <c r="C21" s="79"/>
      <c r="D21" s="79"/>
      <c r="E21" s="79"/>
      <c r="F21" s="81"/>
      <c r="G21" s="81"/>
      <c r="H21" s="79"/>
    </row>
    <row r="22" spans="1:8" s="9" customFormat="1" ht="54.6" customHeight="1">
      <c r="A22" s="80"/>
      <c r="B22" s="80"/>
      <c r="C22" s="80"/>
      <c r="D22" s="80"/>
      <c r="E22" s="80"/>
      <c r="F22" s="82"/>
      <c r="G22" s="82"/>
      <c r="H22" s="80"/>
    </row>
    <row r="23" spans="1:8" s="9" customFormat="1" ht="54.6" customHeight="1">
      <c r="A23" s="79"/>
      <c r="B23" s="79"/>
      <c r="C23" s="79"/>
      <c r="D23" s="79"/>
      <c r="E23" s="79"/>
      <c r="F23" s="81"/>
      <c r="G23" s="81"/>
      <c r="H23" s="79"/>
    </row>
    <row r="24" spans="1:8" s="9" customFormat="1" ht="54.6" customHeight="1">
      <c r="A24" s="80"/>
      <c r="B24" s="80"/>
      <c r="C24" s="80"/>
      <c r="D24" s="80"/>
      <c r="E24" s="80"/>
      <c r="F24" s="82"/>
      <c r="G24" s="82"/>
      <c r="H24" s="80"/>
    </row>
    <row r="25" spans="1:8" s="9" customFormat="1" ht="54.6" customHeight="1">
      <c r="A25" s="79"/>
      <c r="B25" s="79"/>
      <c r="C25" s="79"/>
      <c r="D25" s="79"/>
      <c r="E25" s="79"/>
      <c r="F25" s="81"/>
      <c r="G25" s="81"/>
      <c r="H25" s="79"/>
    </row>
    <row r="26" spans="1:8" s="9" customFormat="1" ht="54.6" customHeight="1">
      <c r="A26" s="80"/>
      <c r="B26" s="80"/>
      <c r="C26" s="80"/>
      <c r="D26" s="80"/>
      <c r="E26" s="80"/>
      <c r="F26" s="82"/>
      <c r="G26" s="82"/>
      <c r="H26" s="80"/>
    </row>
    <row r="27" spans="1:8" s="9" customFormat="1" ht="54.6" customHeight="1">
      <c r="A27" s="79"/>
      <c r="B27" s="79"/>
      <c r="C27" s="79"/>
      <c r="D27" s="79"/>
      <c r="E27" s="79"/>
      <c r="F27" s="81"/>
      <c r="G27" s="81"/>
      <c r="H27" s="79"/>
    </row>
    <row r="28" spans="1:8" s="9" customFormat="1" ht="54.6" customHeight="1">
      <c r="A28" s="80"/>
      <c r="B28" s="80"/>
      <c r="C28" s="80"/>
      <c r="D28" s="80"/>
      <c r="E28" s="80"/>
      <c r="F28" s="82"/>
      <c r="G28" s="82"/>
      <c r="H28" s="80"/>
    </row>
    <row r="29" spans="1:8" s="9" customFormat="1" ht="54.6" customHeight="1">
      <c r="A29" s="79"/>
      <c r="B29" s="79"/>
      <c r="C29" s="79"/>
      <c r="D29" s="79"/>
      <c r="E29" s="79"/>
      <c r="F29" s="81"/>
      <c r="G29" s="81"/>
      <c r="H29" s="79"/>
    </row>
    <row r="30" spans="1:8" s="9" customFormat="1" ht="54.6" customHeight="1">
      <c r="A30" s="80"/>
      <c r="B30" s="80"/>
      <c r="C30" s="80"/>
      <c r="D30" s="80"/>
      <c r="E30" s="80"/>
      <c r="F30" s="82"/>
      <c r="G30" s="82"/>
      <c r="H30" s="80"/>
    </row>
    <row r="31" spans="1:8" s="9" customFormat="1" ht="54.6" customHeight="1">
      <c r="A31" s="79"/>
      <c r="B31" s="79"/>
      <c r="C31" s="79"/>
      <c r="D31" s="79"/>
      <c r="E31" s="79"/>
      <c r="F31" s="81"/>
      <c r="G31" s="81"/>
      <c r="H31" s="79"/>
    </row>
    <row r="32" spans="1:8" s="9" customFormat="1" ht="54.6" customHeight="1">
      <c r="A32" s="80"/>
      <c r="B32" s="80"/>
      <c r="C32" s="80"/>
      <c r="D32" s="80"/>
      <c r="E32" s="80"/>
      <c r="F32" s="82"/>
      <c r="G32" s="82"/>
      <c r="H32" s="80"/>
    </row>
  </sheetData>
  <mergeCells count="2">
    <mergeCell ref="B1:H1"/>
    <mergeCell ref="A2:H2"/>
  </mergeCells>
  <dataValidations count="1">
    <dataValidation type="list" allowBlank="1" showInputMessage="1" showErrorMessage="1" sqref="B4:B6">
      <formula1>"Seçiniz, İlave Risk Yönetimi Faaliyeti Gerçekleştirildi, İlave Risk Yönetimi Faaliyeti Geliştirme Aşamasında, İlave Risk Yönetimi Faalieti Planlandı, İlave Risk Yönetimi Faaliyeti Gerçekleştirilmedi"</formula1>
    </dataValidation>
  </dataValidations>
  <pageMargins left="0.7" right="0.7" top="0.75" bottom="0.75" header="0.3" footer="0.3"/>
  <pageSetup paperSize="9" scale="2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BA32"/>
  <sheetViews>
    <sheetView showGridLines="0" zoomScaleNormal="100" workbookViewId="0">
      <selection activeCell="B17" sqref="B17"/>
    </sheetView>
  </sheetViews>
  <sheetFormatPr defaultColWidth="8.85546875" defaultRowHeight="14.25"/>
  <cols>
    <col min="1" max="1" width="2.85546875" style="29" customWidth="1"/>
    <col min="2" max="2" width="12.7109375" style="29" customWidth="1"/>
    <col min="3" max="3" width="17.85546875" style="29" customWidth="1"/>
    <col min="4" max="4" width="87.42578125" style="29" customWidth="1"/>
    <col min="5" max="16" width="10.42578125" style="29" bestFit="1" customWidth="1"/>
    <col min="17" max="50" width="8.85546875" style="29"/>
    <col min="51" max="51" width="12.7109375" style="29" customWidth="1"/>
    <col min="52" max="52" width="20.7109375" style="29" bestFit="1" customWidth="1"/>
    <col min="53" max="16384" width="8.85546875" style="29"/>
  </cols>
  <sheetData>
    <row r="1" spans="2:53" ht="28.9" customHeight="1" thickBot="1">
      <c r="B1" s="189" t="s">
        <v>114</v>
      </c>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1"/>
    </row>
    <row r="2" spans="2:53" ht="15" customHeight="1" thickBot="1">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row>
    <row r="3" spans="2:53" ht="26.45" customHeight="1" thickBot="1">
      <c r="B3" s="192" t="s">
        <v>115</v>
      </c>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193"/>
      <c r="AJ3" s="193"/>
      <c r="AK3" s="193"/>
      <c r="AL3" s="193"/>
      <c r="AM3" s="193"/>
      <c r="AN3" s="193"/>
      <c r="AO3" s="194"/>
      <c r="AT3" s="195" t="s">
        <v>116</v>
      </c>
      <c r="AU3" s="196"/>
      <c r="AV3" s="196"/>
      <c r="AW3" s="196"/>
      <c r="AX3" s="196"/>
      <c r="AY3" s="196"/>
      <c r="AZ3" s="197"/>
    </row>
    <row r="4" spans="2:53" ht="28.5">
      <c r="B4" s="31" t="s">
        <v>117</v>
      </c>
      <c r="C4" s="32" t="s">
        <v>8</v>
      </c>
      <c r="D4" s="32" t="s">
        <v>118</v>
      </c>
      <c r="E4" s="32">
        <v>1</v>
      </c>
      <c r="F4" s="32">
        <f>E4+1</f>
        <v>2</v>
      </c>
      <c r="G4" s="32">
        <f t="shared" ref="G4:AO4" si="0">F4+1</f>
        <v>3</v>
      </c>
      <c r="H4" s="32">
        <f t="shared" si="0"/>
        <v>4</v>
      </c>
      <c r="I4" s="32">
        <f t="shared" si="0"/>
        <v>5</v>
      </c>
      <c r="J4" s="32">
        <f t="shared" si="0"/>
        <v>6</v>
      </c>
      <c r="K4" s="32">
        <f t="shared" si="0"/>
        <v>7</v>
      </c>
      <c r="L4" s="32">
        <f t="shared" si="0"/>
        <v>8</v>
      </c>
      <c r="M4" s="32">
        <f t="shared" si="0"/>
        <v>9</v>
      </c>
      <c r="N4" s="32">
        <f t="shared" si="0"/>
        <v>10</v>
      </c>
      <c r="O4" s="32">
        <f t="shared" si="0"/>
        <v>11</v>
      </c>
      <c r="P4" s="32">
        <f t="shared" si="0"/>
        <v>12</v>
      </c>
      <c r="Q4" s="32">
        <f t="shared" si="0"/>
        <v>13</v>
      </c>
      <c r="R4" s="32">
        <f t="shared" si="0"/>
        <v>14</v>
      </c>
      <c r="S4" s="32">
        <f t="shared" si="0"/>
        <v>15</v>
      </c>
      <c r="T4" s="32">
        <f t="shared" si="0"/>
        <v>16</v>
      </c>
      <c r="U4" s="32">
        <f t="shared" si="0"/>
        <v>17</v>
      </c>
      <c r="V4" s="32">
        <f t="shared" si="0"/>
        <v>18</v>
      </c>
      <c r="W4" s="32">
        <f t="shared" si="0"/>
        <v>19</v>
      </c>
      <c r="X4" s="32">
        <f t="shared" si="0"/>
        <v>20</v>
      </c>
      <c r="Y4" s="32">
        <f t="shared" si="0"/>
        <v>21</v>
      </c>
      <c r="Z4" s="32">
        <f t="shared" si="0"/>
        <v>22</v>
      </c>
      <c r="AA4" s="32">
        <f t="shared" si="0"/>
        <v>23</v>
      </c>
      <c r="AB4" s="32">
        <f t="shared" si="0"/>
        <v>24</v>
      </c>
      <c r="AC4" s="32">
        <f t="shared" si="0"/>
        <v>25</v>
      </c>
      <c r="AD4" s="32">
        <f t="shared" si="0"/>
        <v>26</v>
      </c>
      <c r="AE4" s="32">
        <f t="shared" si="0"/>
        <v>27</v>
      </c>
      <c r="AF4" s="32">
        <f t="shared" si="0"/>
        <v>28</v>
      </c>
      <c r="AG4" s="32">
        <f t="shared" si="0"/>
        <v>29</v>
      </c>
      <c r="AH4" s="32">
        <f t="shared" si="0"/>
        <v>30</v>
      </c>
      <c r="AI4" s="32">
        <f t="shared" si="0"/>
        <v>31</v>
      </c>
      <c r="AJ4" s="32">
        <f t="shared" si="0"/>
        <v>32</v>
      </c>
      <c r="AK4" s="32">
        <f t="shared" si="0"/>
        <v>33</v>
      </c>
      <c r="AL4" s="32">
        <f t="shared" si="0"/>
        <v>34</v>
      </c>
      <c r="AM4" s="32">
        <f t="shared" si="0"/>
        <v>35</v>
      </c>
      <c r="AN4" s="32">
        <f t="shared" si="0"/>
        <v>36</v>
      </c>
      <c r="AO4" s="32">
        <f t="shared" si="0"/>
        <v>37</v>
      </c>
      <c r="AP4" s="32">
        <f>AO4+1</f>
        <v>38</v>
      </c>
      <c r="AQ4" s="32">
        <f>AP4+1</f>
        <v>39</v>
      </c>
      <c r="AR4" s="33">
        <f>AQ4+1</f>
        <v>40</v>
      </c>
      <c r="AT4" s="34">
        <v>5</v>
      </c>
      <c r="AU4" s="35">
        <v>4</v>
      </c>
      <c r="AV4" s="35">
        <v>3</v>
      </c>
      <c r="AW4" s="35">
        <v>2</v>
      </c>
      <c r="AX4" s="35">
        <v>1</v>
      </c>
      <c r="AY4" s="35" t="s">
        <v>119</v>
      </c>
      <c r="AZ4" s="36" t="s">
        <v>120</v>
      </c>
    </row>
    <row r="5" spans="2:53" ht="15.75">
      <c r="B5" s="37">
        <v>1</v>
      </c>
      <c r="C5" s="38" t="s">
        <v>149</v>
      </c>
      <c r="D5" s="114" t="s">
        <v>174</v>
      </c>
      <c r="E5" s="39">
        <v>5</v>
      </c>
      <c r="F5" s="39">
        <v>4</v>
      </c>
      <c r="G5" s="39">
        <v>5</v>
      </c>
      <c r="H5" s="39">
        <v>4</v>
      </c>
      <c r="I5" s="39">
        <v>5</v>
      </c>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40"/>
      <c r="AT5" s="41">
        <f>COUNTIF(E5:AR5,"5")</f>
        <v>3</v>
      </c>
      <c r="AU5" s="42">
        <f>COUNTIF(E5:AR5,"4")</f>
        <v>2</v>
      </c>
      <c r="AV5" s="42">
        <f>COUNTIF(E5:AR5,"3")</f>
        <v>0</v>
      </c>
      <c r="AW5" s="42">
        <f>COUNTIF(E5:AR5,"2")</f>
        <v>0</v>
      </c>
      <c r="AX5" s="42">
        <f>COUNTIF(E5:AR5,"1")</f>
        <v>0</v>
      </c>
      <c r="AY5" s="42">
        <f>SUM(AT5:AX5)</f>
        <v>5</v>
      </c>
      <c r="AZ5" s="120">
        <f>ROUND(SUMPRODUCT($AT$4:$AX$4,AT5:AX5)/AY5,0)</f>
        <v>5</v>
      </c>
      <c r="BA5" s="44"/>
    </row>
    <row r="6" spans="2:53" ht="15">
      <c r="B6" s="37">
        <f>B5+1</f>
        <v>2</v>
      </c>
      <c r="C6" s="38" t="s">
        <v>150</v>
      </c>
      <c r="D6" s="80" t="s">
        <v>152</v>
      </c>
      <c r="E6" s="39">
        <v>3</v>
      </c>
      <c r="F6" s="39">
        <v>2</v>
      </c>
      <c r="G6" s="39">
        <v>3</v>
      </c>
      <c r="H6" s="39">
        <v>4</v>
      </c>
      <c r="I6" s="39">
        <v>2</v>
      </c>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40"/>
      <c r="AT6" s="41">
        <f t="shared" ref="AT6:AT16" si="1">COUNTIF(E6:AR6,"5")</f>
        <v>0</v>
      </c>
      <c r="AU6" s="42">
        <f t="shared" ref="AU6:AU16" si="2">COUNTIF(E6:AR6,"4")</f>
        <v>1</v>
      </c>
      <c r="AV6" s="42">
        <f t="shared" ref="AV6:AV16" si="3">COUNTIF(E6:AR6,"3")</f>
        <v>2</v>
      </c>
      <c r="AW6" s="42">
        <f t="shared" ref="AW6:AW16" si="4">COUNTIF(E6:AR6,"2")</f>
        <v>2</v>
      </c>
      <c r="AX6" s="42">
        <f t="shared" ref="AX6:AX16" si="5">COUNTIF(E6:AR6,"1")</f>
        <v>0</v>
      </c>
      <c r="AY6" s="42">
        <f>SUM(AT6:AX6)</f>
        <v>5</v>
      </c>
      <c r="AZ6" s="120">
        <f t="shared" ref="AZ6:AZ16" si="6">ROUND(SUMPRODUCT($AT$4:$AX$4,AT6:AX6)/AY6,0)</f>
        <v>3</v>
      </c>
      <c r="BA6" s="44"/>
    </row>
    <row r="7" spans="2:53" ht="15.75">
      <c r="B7" s="37">
        <f t="shared" ref="B7:B16" si="7">B6+1</f>
        <v>3</v>
      </c>
      <c r="C7" s="38" t="s">
        <v>165</v>
      </c>
      <c r="D7" s="114" t="s">
        <v>153</v>
      </c>
      <c r="E7" s="39">
        <v>3</v>
      </c>
      <c r="F7" s="39">
        <v>4</v>
      </c>
      <c r="G7" s="39">
        <v>3</v>
      </c>
      <c r="H7" s="39">
        <v>5</v>
      </c>
      <c r="I7" s="39">
        <v>4</v>
      </c>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40"/>
      <c r="AT7" s="41">
        <f t="shared" si="1"/>
        <v>1</v>
      </c>
      <c r="AU7" s="42">
        <f t="shared" si="2"/>
        <v>2</v>
      </c>
      <c r="AV7" s="42">
        <f t="shared" si="3"/>
        <v>2</v>
      </c>
      <c r="AW7" s="42">
        <f t="shared" si="4"/>
        <v>0</v>
      </c>
      <c r="AX7" s="42">
        <f t="shared" si="5"/>
        <v>0</v>
      </c>
      <c r="AY7" s="42">
        <f t="shared" ref="AY7:AY16" si="8">SUM(AT7:AX7)</f>
        <v>5</v>
      </c>
      <c r="AZ7" s="120">
        <f t="shared" si="6"/>
        <v>4</v>
      </c>
      <c r="BA7" s="44"/>
    </row>
    <row r="8" spans="2:53" ht="15">
      <c r="B8" s="37">
        <f t="shared" si="7"/>
        <v>4</v>
      </c>
      <c r="C8" s="38" t="s">
        <v>166</v>
      </c>
      <c r="D8" s="80" t="s">
        <v>154</v>
      </c>
      <c r="E8" s="39">
        <v>3</v>
      </c>
      <c r="F8" s="39">
        <v>2</v>
      </c>
      <c r="G8" s="39">
        <v>3</v>
      </c>
      <c r="H8" s="39">
        <v>2</v>
      </c>
      <c r="I8" s="39">
        <v>2</v>
      </c>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40"/>
      <c r="AT8" s="41">
        <f t="shared" si="1"/>
        <v>0</v>
      </c>
      <c r="AU8" s="42">
        <f t="shared" si="2"/>
        <v>0</v>
      </c>
      <c r="AV8" s="42">
        <f t="shared" si="3"/>
        <v>2</v>
      </c>
      <c r="AW8" s="42">
        <f t="shared" si="4"/>
        <v>3</v>
      </c>
      <c r="AX8" s="42">
        <f t="shared" si="5"/>
        <v>0</v>
      </c>
      <c r="AY8" s="42">
        <f t="shared" si="8"/>
        <v>5</v>
      </c>
      <c r="AZ8" s="120">
        <f t="shared" si="6"/>
        <v>2</v>
      </c>
      <c r="BA8" s="44"/>
    </row>
    <row r="9" spans="2:53" ht="15.75">
      <c r="B9" s="37">
        <f t="shared" si="7"/>
        <v>5</v>
      </c>
      <c r="C9" s="38" t="s">
        <v>167</v>
      </c>
      <c r="D9" s="114" t="s">
        <v>155</v>
      </c>
      <c r="E9" s="39">
        <v>1</v>
      </c>
      <c r="F9" s="39">
        <v>2</v>
      </c>
      <c r="G9" s="39">
        <v>1</v>
      </c>
      <c r="H9" s="39">
        <v>3</v>
      </c>
      <c r="I9" s="39">
        <v>2</v>
      </c>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40"/>
      <c r="AT9" s="41">
        <f t="shared" si="1"/>
        <v>0</v>
      </c>
      <c r="AU9" s="42">
        <f t="shared" si="2"/>
        <v>0</v>
      </c>
      <c r="AV9" s="42">
        <f t="shared" si="3"/>
        <v>1</v>
      </c>
      <c r="AW9" s="42">
        <f t="shared" si="4"/>
        <v>2</v>
      </c>
      <c r="AX9" s="42">
        <f t="shared" si="5"/>
        <v>2</v>
      </c>
      <c r="AY9" s="42">
        <f t="shared" si="8"/>
        <v>5</v>
      </c>
      <c r="AZ9" s="120">
        <f t="shared" si="6"/>
        <v>2</v>
      </c>
      <c r="BA9" s="44"/>
    </row>
    <row r="10" spans="2:53" ht="15">
      <c r="B10" s="37">
        <f t="shared" si="7"/>
        <v>6</v>
      </c>
      <c r="C10" s="38" t="s">
        <v>168</v>
      </c>
      <c r="D10" s="80" t="s">
        <v>156</v>
      </c>
      <c r="E10" s="39">
        <v>2</v>
      </c>
      <c r="F10" s="39">
        <v>3</v>
      </c>
      <c r="G10" s="39">
        <v>3</v>
      </c>
      <c r="H10" s="39">
        <v>2</v>
      </c>
      <c r="I10" s="39">
        <v>3</v>
      </c>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40"/>
      <c r="AT10" s="41">
        <f t="shared" si="1"/>
        <v>0</v>
      </c>
      <c r="AU10" s="42">
        <f t="shared" si="2"/>
        <v>0</v>
      </c>
      <c r="AV10" s="42">
        <f t="shared" si="3"/>
        <v>3</v>
      </c>
      <c r="AW10" s="42">
        <f t="shared" si="4"/>
        <v>2</v>
      </c>
      <c r="AX10" s="42">
        <f t="shared" si="5"/>
        <v>0</v>
      </c>
      <c r="AY10" s="42">
        <f t="shared" si="8"/>
        <v>5</v>
      </c>
      <c r="AZ10" s="120">
        <f t="shared" si="6"/>
        <v>3</v>
      </c>
      <c r="BA10" s="44"/>
    </row>
    <row r="11" spans="2:53" ht="15.75">
      <c r="B11" s="37">
        <f t="shared" si="7"/>
        <v>7</v>
      </c>
      <c r="C11" s="38" t="s">
        <v>169</v>
      </c>
      <c r="D11" s="114" t="s">
        <v>157</v>
      </c>
      <c r="E11" s="39">
        <v>2</v>
      </c>
      <c r="F11" s="39">
        <v>2</v>
      </c>
      <c r="G11" s="39">
        <v>3</v>
      </c>
      <c r="H11" s="39">
        <v>2</v>
      </c>
      <c r="I11" s="39">
        <v>2</v>
      </c>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40"/>
      <c r="AT11" s="41">
        <f t="shared" si="1"/>
        <v>0</v>
      </c>
      <c r="AU11" s="42">
        <f t="shared" si="2"/>
        <v>0</v>
      </c>
      <c r="AV11" s="42">
        <f t="shared" si="3"/>
        <v>1</v>
      </c>
      <c r="AW11" s="42">
        <f t="shared" si="4"/>
        <v>4</v>
      </c>
      <c r="AX11" s="42">
        <f t="shared" si="5"/>
        <v>0</v>
      </c>
      <c r="AY11" s="42">
        <f t="shared" si="8"/>
        <v>5</v>
      </c>
      <c r="AZ11" s="120">
        <f t="shared" si="6"/>
        <v>2</v>
      </c>
      <c r="BA11" s="44"/>
    </row>
    <row r="12" spans="2:53" ht="15">
      <c r="B12" s="37">
        <f t="shared" si="7"/>
        <v>8</v>
      </c>
      <c r="C12" s="38" t="s">
        <v>170</v>
      </c>
      <c r="D12" s="80" t="s">
        <v>158</v>
      </c>
      <c r="E12" s="39">
        <v>1</v>
      </c>
      <c r="F12" s="39">
        <v>1</v>
      </c>
      <c r="G12" s="39">
        <v>2</v>
      </c>
      <c r="H12" s="39">
        <v>1</v>
      </c>
      <c r="I12" s="39">
        <v>1</v>
      </c>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40"/>
      <c r="AT12" s="41">
        <f t="shared" si="1"/>
        <v>0</v>
      </c>
      <c r="AU12" s="42">
        <f t="shared" si="2"/>
        <v>0</v>
      </c>
      <c r="AV12" s="42">
        <f t="shared" si="3"/>
        <v>0</v>
      </c>
      <c r="AW12" s="42">
        <f t="shared" si="4"/>
        <v>1</v>
      </c>
      <c r="AX12" s="42">
        <f t="shared" si="5"/>
        <v>4</v>
      </c>
      <c r="AY12" s="42">
        <f t="shared" si="8"/>
        <v>5</v>
      </c>
      <c r="AZ12" s="120">
        <f t="shared" si="6"/>
        <v>1</v>
      </c>
      <c r="BA12" s="44"/>
    </row>
    <row r="13" spans="2:53" ht="15.75">
      <c r="B13" s="37">
        <f t="shared" si="7"/>
        <v>9</v>
      </c>
      <c r="C13" s="38" t="s">
        <v>171</v>
      </c>
      <c r="D13" s="114" t="s">
        <v>159</v>
      </c>
      <c r="E13" s="39">
        <v>3</v>
      </c>
      <c r="F13" s="39">
        <v>3</v>
      </c>
      <c r="G13" s="39">
        <v>2</v>
      </c>
      <c r="H13" s="39">
        <v>3</v>
      </c>
      <c r="I13" s="39">
        <v>3</v>
      </c>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40"/>
      <c r="AT13" s="41">
        <f t="shared" si="1"/>
        <v>0</v>
      </c>
      <c r="AU13" s="42">
        <f t="shared" si="2"/>
        <v>0</v>
      </c>
      <c r="AV13" s="42">
        <f t="shared" si="3"/>
        <v>4</v>
      </c>
      <c r="AW13" s="42">
        <f t="shared" si="4"/>
        <v>1</v>
      </c>
      <c r="AX13" s="42">
        <f t="shared" si="5"/>
        <v>0</v>
      </c>
      <c r="AY13" s="42">
        <f t="shared" si="8"/>
        <v>5</v>
      </c>
      <c r="AZ13" s="120">
        <f t="shared" si="6"/>
        <v>3</v>
      </c>
      <c r="BA13" s="44"/>
    </row>
    <row r="14" spans="2:53" ht="15">
      <c r="B14" s="37">
        <f t="shared" si="7"/>
        <v>10</v>
      </c>
      <c r="C14" s="38" t="s">
        <v>172</v>
      </c>
      <c r="D14" s="109" t="s">
        <v>194</v>
      </c>
      <c r="E14" s="39">
        <v>1</v>
      </c>
      <c r="F14" s="39">
        <v>3</v>
      </c>
      <c r="G14" s="39">
        <v>2</v>
      </c>
      <c r="H14" s="39">
        <v>2</v>
      </c>
      <c r="I14" s="39">
        <v>3</v>
      </c>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40"/>
      <c r="AT14" s="41">
        <f t="shared" si="1"/>
        <v>0</v>
      </c>
      <c r="AU14" s="42">
        <f t="shared" si="2"/>
        <v>0</v>
      </c>
      <c r="AV14" s="42">
        <f t="shared" si="3"/>
        <v>2</v>
      </c>
      <c r="AW14" s="42">
        <f t="shared" si="4"/>
        <v>2</v>
      </c>
      <c r="AX14" s="42">
        <f t="shared" si="5"/>
        <v>1</v>
      </c>
      <c r="AY14" s="42">
        <f t="shared" si="8"/>
        <v>5</v>
      </c>
      <c r="AZ14" s="120">
        <f t="shared" si="6"/>
        <v>2</v>
      </c>
      <c r="BA14" s="44"/>
    </row>
    <row r="15" spans="2:53" ht="15.75">
      <c r="B15" s="37">
        <f t="shared" si="7"/>
        <v>11</v>
      </c>
      <c r="C15" s="38" t="s">
        <v>173</v>
      </c>
      <c r="D15" s="114" t="s">
        <v>161</v>
      </c>
      <c r="E15" s="39">
        <v>2</v>
      </c>
      <c r="F15" s="39">
        <v>1</v>
      </c>
      <c r="G15" s="39">
        <v>1</v>
      </c>
      <c r="H15" s="39">
        <v>1</v>
      </c>
      <c r="I15" s="39">
        <v>2</v>
      </c>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40"/>
      <c r="AT15" s="41">
        <f t="shared" si="1"/>
        <v>0</v>
      </c>
      <c r="AU15" s="42">
        <f t="shared" si="2"/>
        <v>0</v>
      </c>
      <c r="AV15" s="42">
        <f t="shared" si="3"/>
        <v>0</v>
      </c>
      <c r="AW15" s="42">
        <f t="shared" si="4"/>
        <v>2</v>
      </c>
      <c r="AX15" s="42">
        <f t="shared" si="5"/>
        <v>3</v>
      </c>
      <c r="AY15" s="42">
        <f t="shared" si="8"/>
        <v>5</v>
      </c>
      <c r="AZ15" s="120">
        <f t="shared" si="6"/>
        <v>1</v>
      </c>
      <c r="BA15" s="44"/>
    </row>
    <row r="16" spans="2:53" ht="15.6" customHeight="1" thickBot="1">
      <c r="B16" s="45">
        <f t="shared" si="7"/>
        <v>12</v>
      </c>
      <c r="C16" s="51" t="s">
        <v>185</v>
      </c>
      <c r="D16" s="115" t="s">
        <v>186</v>
      </c>
      <c r="E16" s="46">
        <v>2</v>
      </c>
      <c r="F16" s="46">
        <v>2</v>
      </c>
      <c r="G16" s="46">
        <v>1</v>
      </c>
      <c r="H16" s="46">
        <v>3</v>
      </c>
      <c r="I16" s="46">
        <v>3</v>
      </c>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7"/>
      <c r="AT16" s="41">
        <f t="shared" si="1"/>
        <v>0</v>
      </c>
      <c r="AU16" s="42">
        <f t="shared" si="2"/>
        <v>0</v>
      </c>
      <c r="AV16" s="42">
        <f t="shared" si="3"/>
        <v>2</v>
      </c>
      <c r="AW16" s="42">
        <f t="shared" si="4"/>
        <v>2</v>
      </c>
      <c r="AX16" s="42">
        <f t="shared" si="5"/>
        <v>1</v>
      </c>
      <c r="AY16" s="42">
        <f t="shared" si="8"/>
        <v>5</v>
      </c>
      <c r="AZ16" s="120">
        <f t="shared" si="6"/>
        <v>2</v>
      </c>
      <c r="BA16" s="44"/>
    </row>
    <row r="17" spans="2:53">
      <c r="B17" s="48"/>
      <c r="C17" s="49"/>
      <c r="D17" s="49"/>
      <c r="E17" s="50"/>
      <c r="F17" s="50"/>
      <c r="G17" s="5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T17" s="49"/>
      <c r="AU17" s="49"/>
      <c r="AV17" s="49"/>
      <c r="AW17" s="49"/>
      <c r="AX17" s="49"/>
      <c r="AY17" s="49"/>
      <c r="AZ17" s="49"/>
      <c r="BA17" s="44"/>
    </row>
    <row r="18" spans="2:53" ht="15" thickBot="1"/>
    <row r="19" spans="2:53" ht="24" customHeight="1" thickBot="1">
      <c r="B19" s="192" t="s">
        <v>121</v>
      </c>
      <c r="C19" s="193"/>
      <c r="D19" s="193"/>
      <c r="E19" s="193"/>
      <c r="F19" s="193"/>
      <c r="G19" s="193"/>
      <c r="H19" s="193"/>
      <c r="I19" s="193"/>
      <c r="J19" s="193"/>
      <c r="K19" s="193"/>
      <c r="L19" s="193"/>
      <c r="M19" s="193"/>
      <c r="N19" s="193"/>
      <c r="O19" s="193"/>
      <c r="P19" s="193"/>
      <c r="Q19" s="193"/>
      <c r="R19" s="193"/>
      <c r="S19" s="193"/>
      <c r="T19" s="193"/>
      <c r="U19" s="193"/>
      <c r="V19" s="193"/>
      <c r="W19" s="193"/>
      <c r="X19" s="193"/>
      <c r="Y19" s="193"/>
      <c r="Z19" s="193"/>
      <c r="AA19" s="193"/>
      <c r="AB19" s="193"/>
      <c r="AC19" s="193"/>
      <c r="AD19" s="193"/>
      <c r="AE19" s="193"/>
      <c r="AF19" s="193"/>
      <c r="AG19" s="193"/>
      <c r="AH19" s="193"/>
      <c r="AI19" s="193"/>
      <c r="AJ19" s="193"/>
      <c r="AK19" s="193"/>
      <c r="AL19" s="193"/>
      <c r="AM19" s="193"/>
      <c r="AN19" s="193"/>
      <c r="AO19" s="194"/>
      <c r="AT19" s="195" t="s">
        <v>122</v>
      </c>
      <c r="AU19" s="196"/>
      <c r="AV19" s="196"/>
      <c r="AW19" s="196"/>
      <c r="AX19" s="196"/>
      <c r="AY19" s="196"/>
      <c r="AZ19" s="197"/>
    </row>
    <row r="20" spans="2:53" ht="28.5">
      <c r="B20" s="31" t="s">
        <v>117</v>
      </c>
      <c r="C20" s="32" t="s">
        <v>8</v>
      </c>
      <c r="D20" s="32" t="s">
        <v>118</v>
      </c>
      <c r="E20" s="32">
        <v>1</v>
      </c>
      <c r="F20" s="32">
        <f>E20+1</f>
        <v>2</v>
      </c>
      <c r="G20" s="32">
        <f t="shared" ref="G20:AP20" si="9">F20+1</f>
        <v>3</v>
      </c>
      <c r="H20" s="32">
        <f t="shared" si="9"/>
        <v>4</v>
      </c>
      <c r="I20" s="32">
        <f t="shared" si="9"/>
        <v>5</v>
      </c>
      <c r="J20" s="32">
        <f t="shared" si="9"/>
        <v>6</v>
      </c>
      <c r="K20" s="32">
        <f t="shared" si="9"/>
        <v>7</v>
      </c>
      <c r="L20" s="32">
        <f t="shared" si="9"/>
        <v>8</v>
      </c>
      <c r="M20" s="32">
        <f t="shared" si="9"/>
        <v>9</v>
      </c>
      <c r="N20" s="32">
        <f t="shared" si="9"/>
        <v>10</v>
      </c>
      <c r="O20" s="32">
        <f t="shared" si="9"/>
        <v>11</v>
      </c>
      <c r="P20" s="32">
        <f t="shared" si="9"/>
        <v>12</v>
      </c>
      <c r="Q20" s="32">
        <f t="shared" si="9"/>
        <v>13</v>
      </c>
      <c r="R20" s="32">
        <f t="shared" si="9"/>
        <v>14</v>
      </c>
      <c r="S20" s="32">
        <f t="shared" si="9"/>
        <v>15</v>
      </c>
      <c r="T20" s="32">
        <f t="shared" si="9"/>
        <v>16</v>
      </c>
      <c r="U20" s="32">
        <f t="shared" si="9"/>
        <v>17</v>
      </c>
      <c r="V20" s="32">
        <f t="shared" si="9"/>
        <v>18</v>
      </c>
      <c r="W20" s="32">
        <f t="shared" si="9"/>
        <v>19</v>
      </c>
      <c r="X20" s="32">
        <f t="shared" si="9"/>
        <v>20</v>
      </c>
      <c r="Y20" s="32">
        <f t="shared" si="9"/>
        <v>21</v>
      </c>
      <c r="Z20" s="32">
        <f t="shared" si="9"/>
        <v>22</v>
      </c>
      <c r="AA20" s="32">
        <f t="shared" si="9"/>
        <v>23</v>
      </c>
      <c r="AB20" s="32">
        <f t="shared" si="9"/>
        <v>24</v>
      </c>
      <c r="AC20" s="32">
        <f t="shared" si="9"/>
        <v>25</v>
      </c>
      <c r="AD20" s="32">
        <f t="shared" si="9"/>
        <v>26</v>
      </c>
      <c r="AE20" s="32">
        <f t="shared" si="9"/>
        <v>27</v>
      </c>
      <c r="AF20" s="32">
        <f t="shared" si="9"/>
        <v>28</v>
      </c>
      <c r="AG20" s="32">
        <f t="shared" si="9"/>
        <v>29</v>
      </c>
      <c r="AH20" s="32">
        <f t="shared" si="9"/>
        <v>30</v>
      </c>
      <c r="AI20" s="32">
        <f t="shared" si="9"/>
        <v>31</v>
      </c>
      <c r="AJ20" s="32">
        <f t="shared" si="9"/>
        <v>32</v>
      </c>
      <c r="AK20" s="32">
        <f t="shared" si="9"/>
        <v>33</v>
      </c>
      <c r="AL20" s="32">
        <f t="shared" si="9"/>
        <v>34</v>
      </c>
      <c r="AM20" s="32">
        <f t="shared" si="9"/>
        <v>35</v>
      </c>
      <c r="AN20" s="32">
        <f t="shared" si="9"/>
        <v>36</v>
      </c>
      <c r="AO20" s="32">
        <f t="shared" si="9"/>
        <v>37</v>
      </c>
      <c r="AP20" s="32">
        <f t="shared" si="9"/>
        <v>38</v>
      </c>
      <c r="AQ20" s="32">
        <f>AP20+1</f>
        <v>39</v>
      </c>
      <c r="AR20" s="33">
        <f>AQ20+1</f>
        <v>40</v>
      </c>
      <c r="AT20" s="34">
        <v>5</v>
      </c>
      <c r="AU20" s="35">
        <v>4</v>
      </c>
      <c r="AV20" s="35">
        <v>3</v>
      </c>
      <c r="AW20" s="35">
        <v>2</v>
      </c>
      <c r="AX20" s="35">
        <v>1</v>
      </c>
      <c r="AY20" s="35" t="s">
        <v>119</v>
      </c>
      <c r="AZ20" s="36" t="s">
        <v>120</v>
      </c>
    </row>
    <row r="21" spans="2:53" ht="28.5">
      <c r="B21" s="37">
        <v>1</v>
      </c>
      <c r="C21" s="38" t="s">
        <v>149</v>
      </c>
      <c r="D21" s="116" t="s">
        <v>174</v>
      </c>
      <c r="E21" s="39">
        <v>3</v>
      </c>
      <c r="F21" s="39">
        <v>2</v>
      </c>
      <c r="G21" s="39">
        <v>2</v>
      </c>
      <c r="H21" s="39">
        <v>3</v>
      </c>
      <c r="I21" s="39">
        <v>3</v>
      </c>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40"/>
      <c r="AT21" s="41">
        <f t="shared" ref="AT21:AT32" si="10">COUNTIF(E21:AR21,"5")</f>
        <v>0</v>
      </c>
      <c r="AU21" s="42">
        <f t="shared" ref="AU21:AU32" si="11">COUNTIF(E21:AR21,"4")</f>
        <v>0</v>
      </c>
      <c r="AV21" s="42">
        <f t="shared" ref="AV21:AV32" si="12">COUNTIF(E21:AR21,"3")</f>
        <v>3</v>
      </c>
      <c r="AW21" s="42">
        <f t="shared" ref="AW21:AW32" si="13">COUNTIF(E21:AR21,"2")</f>
        <v>2</v>
      </c>
      <c r="AX21" s="42">
        <f t="shared" ref="AX21:AX32" si="14">COUNTIF(E21:AR21,"1")</f>
        <v>0</v>
      </c>
      <c r="AY21" s="42">
        <f>SUM(AT21:AX21)</f>
        <v>5</v>
      </c>
      <c r="AZ21" s="43">
        <f t="shared" ref="AZ21:AZ32" si="15">ROUND(SUMPRODUCT($AT$4:$AX$4,AT21:AX21)/AY21,0)</f>
        <v>3</v>
      </c>
      <c r="BA21" s="44"/>
    </row>
    <row r="22" spans="2:53">
      <c r="B22" s="37">
        <f>B21+1</f>
        <v>2</v>
      </c>
      <c r="C22" s="38" t="s">
        <v>150</v>
      </c>
      <c r="D22" s="117" t="s">
        <v>152</v>
      </c>
      <c r="E22" s="39">
        <v>5</v>
      </c>
      <c r="F22" s="39">
        <v>4</v>
      </c>
      <c r="G22" s="39">
        <v>4</v>
      </c>
      <c r="H22" s="39">
        <v>5</v>
      </c>
      <c r="I22" s="39">
        <v>5</v>
      </c>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40"/>
      <c r="AT22" s="41">
        <f t="shared" si="10"/>
        <v>3</v>
      </c>
      <c r="AU22" s="42">
        <f t="shared" si="11"/>
        <v>2</v>
      </c>
      <c r="AV22" s="42">
        <f t="shared" si="12"/>
        <v>0</v>
      </c>
      <c r="AW22" s="42">
        <f t="shared" si="13"/>
        <v>0</v>
      </c>
      <c r="AX22" s="42">
        <f t="shared" si="14"/>
        <v>0</v>
      </c>
      <c r="AY22" s="42">
        <f t="shared" ref="AY22:AY32" si="16">SUM(AT22:AX22)</f>
        <v>5</v>
      </c>
      <c r="AZ22" s="43">
        <f t="shared" si="15"/>
        <v>5</v>
      </c>
      <c r="BA22" s="44"/>
    </row>
    <row r="23" spans="2:53">
      <c r="B23" s="37">
        <f t="shared" ref="B23:B32" si="17">B22+1</f>
        <v>3</v>
      </c>
      <c r="C23" s="38" t="s">
        <v>165</v>
      </c>
      <c r="D23" s="116" t="s">
        <v>153</v>
      </c>
      <c r="E23" s="39">
        <v>3</v>
      </c>
      <c r="F23" s="39">
        <v>3</v>
      </c>
      <c r="G23" s="39">
        <v>2</v>
      </c>
      <c r="H23" s="39">
        <v>3</v>
      </c>
      <c r="I23" s="39">
        <v>3</v>
      </c>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40"/>
      <c r="AT23" s="41">
        <f t="shared" si="10"/>
        <v>0</v>
      </c>
      <c r="AU23" s="42">
        <f t="shared" si="11"/>
        <v>0</v>
      </c>
      <c r="AV23" s="42">
        <f t="shared" si="12"/>
        <v>4</v>
      </c>
      <c r="AW23" s="42">
        <f t="shared" si="13"/>
        <v>1</v>
      </c>
      <c r="AX23" s="42">
        <f t="shared" si="14"/>
        <v>0</v>
      </c>
      <c r="AY23" s="42">
        <f t="shared" si="16"/>
        <v>5</v>
      </c>
      <c r="AZ23" s="43">
        <f t="shared" si="15"/>
        <v>3</v>
      </c>
      <c r="BA23" s="44"/>
    </row>
    <row r="24" spans="2:53">
      <c r="B24" s="37">
        <f t="shared" si="17"/>
        <v>4</v>
      </c>
      <c r="C24" s="38" t="s">
        <v>166</v>
      </c>
      <c r="D24" s="117" t="s">
        <v>154</v>
      </c>
      <c r="E24" s="39">
        <v>4</v>
      </c>
      <c r="F24" s="39">
        <v>3</v>
      </c>
      <c r="G24" s="39">
        <v>4</v>
      </c>
      <c r="H24" s="39">
        <v>3</v>
      </c>
      <c r="I24" s="39">
        <v>4</v>
      </c>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40"/>
      <c r="AT24" s="41">
        <f t="shared" si="10"/>
        <v>0</v>
      </c>
      <c r="AU24" s="42">
        <f t="shared" si="11"/>
        <v>3</v>
      </c>
      <c r="AV24" s="42">
        <f t="shared" si="12"/>
        <v>2</v>
      </c>
      <c r="AW24" s="42">
        <f t="shared" si="13"/>
        <v>0</v>
      </c>
      <c r="AX24" s="42">
        <f t="shared" si="14"/>
        <v>0</v>
      </c>
      <c r="AY24" s="42">
        <f t="shared" si="16"/>
        <v>5</v>
      </c>
      <c r="AZ24" s="43">
        <f t="shared" si="15"/>
        <v>4</v>
      </c>
      <c r="BA24" s="44"/>
    </row>
    <row r="25" spans="2:53">
      <c r="B25" s="37">
        <f t="shared" si="17"/>
        <v>5</v>
      </c>
      <c r="C25" s="38" t="s">
        <v>167</v>
      </c>
      <c r="D25" s="116" t="s">
        <v>155</v>
      </c>
      <c r="E25" s="39">
        <v>2</v>
      </c>
      <c r="F25" s="39">
        <v>2</v>
      </c>
      <c r="G25" s="39">
        <v>3</v>
      </c>
      <c r="H25" s="39">
        <v>2</v>
      </c>
      <c r="I25" s="39">
        <v>2</v>
      </c>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40"/>
      <c r="AT25" s="41">
        <f t="shared" si="10"/>
        <v>0</v>
      </c>
      <c r="AU25" s="42">
        <f t="shared" si="11"/>
        <v>0</v>
      </c>
      <c r="AV25" s="42">
        <f t="shared" si="12"/>
        <v>1</v>
      </c>
      <c r="AW25" s="42">
        <f t="shared" si="13"/>
        <v>4</v>
      </c>
      <c r="AX25" s="42">
        <f t="shared" si="14"/>
        <v>0</v>
      </c>
      <c r="AY25" s="42">
        <f t="shared" si="16"/>
        <v>5</v>
      </c>
      <c r="AZ25" s="43">
        <f t="shared" si="15"/>
        <v>2</v>
      </c>
      <c r="BA25" s="44"/>
    </row>
    <row r="26" spans="2:53">
      <c r="B26" s="37">
        <f t="shared" si="17"/>
        <v>6</v>
      </c>
      <c r="C26" s="38" t="s">
        <v>168</v>
      </c>
      <c r="D26" s="117" t="s">
        <v>156</v>
      </c>
      <c r="E26" s="39">
        <v>4</v>
      </c>
      <c r="F26" s="39">
        <v>4</v>
      </c>
      <c r="G26" s="39">
        <v>5</v>
      </c>
      <c r="H26" s="39">
        <v>5</v>
      </c>
      <c r="I26" s="39">
        <v>4</v>
      </c>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40"/>
      <c r="AT26" s="41">
        <f t="shared" si="10"/>
        <v>2</v>
      </c>
      <c r="AU26" s="42">
        <f t="shared" si="11"/>
        <v>3</v>
      </c>
      <c r="AV26" s="42">
        <f t="shared" si="12"/>
        <v>0</v>
      </c>
      <c r="AW26" s="42">
        <f t="shared" si="13"/>
        <v>0</v>
      </c>
      <c r="AX26" s="42">
        <f t="shared" si="14"/>
        <v>0</v>
      </c>
      <c r="AY26" s="42">
        <f t="shared" si="16"/>
        <v>5</v>
      </c>
      <c r="AZ26" s="43">
        <f t="shared" si="15"/>
        <v>4</v>
      </c>
      <c r="BA26" s="44"/>
    </row>
    <row r="27" spans="2:53">
      <c r="B27" s="37">
        <f t="shared" si="17"/>
        <v>7</v>
      </c>
      <c r="C27" s="38" t="s">
        <v>169</v>
      </c>
      <c r="D27" s="116" t="s">
        <v>157</v>
      </c>
      <c r="E27" s="39">
        <v>3</v>
      </c>
      <c r="F27" s="39">
        <v>2</v>
      </c>
      <c r="G27" s="39">
        <v>3</v>
      </c>
      <c r="H27" s="39">
        <v>3</v>
      </c>
      <c r="I27" s="39">
        <v>3</v>
      </c>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40"/>
      <c r="AT27" s="41">
        <f t="shared" si="10"/>
        <v>0</v>
      </c>
      <c r="AU27" s="42">
        <f t="shared" si="11"/>
        <v>0</v>
      </c>
      <c r="AV27" s="42">
        <f t="shared" si="12"/>
        <v>4</v>
      </c>
      <c r="AW27" s="42">
        <f t="shared" si="13"/>
        <v>1</v>
      </c>
      <c r="AX27" s="42">
        <f t="shared" si="14"/>
        <v>0</v>
      </c>
      <c r="AY27" s="42">
        <f t="shared" si="16"/>
        <v>5</v>
      </c>
      <c r="AZ27" s="43">
        <f t="shared" si="15"/>
        <v>3</v>
      </c>
      <c r="BA27" s="44"/>
    </row>
    <row r="28" spans="2:53">
      <c r="B28" s="37">
        <f t="shared" si="17"/>
        <v>8</v>
      </c>
      <c r="C28" s="38" t="s">
        <v>170</v>
      </c>
      <c r="D28" s="117" t="s">
        <v>158</v>
      </c>
      <c r="E28" s="39">
        <v>3</v>
      </c>
      <c r="F28" s="39">
        <v>3</v>
      </c>
      <c r="G28" s="39">
        <v>2</v>
      </c>
      <c r="H28" s="39">
        <v>2</v>
      </c>
      <c r="I28" s="39">
        <v>3</v>
      </c>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40"/>
      <c r="AT28" s="41">
        <f t="shared" si="10"/>
        <v>0</v>
      </c>
      <c r="AU28" s="42">
        <f t="shared" si="11"/>
        <v>0</v>
      </c>
      <c r="AV28" s="42">
        <f t="shared" si="12"/>
        <v>3</v>
      </c>
      <c r="AW28" s="42">
        <f t="shared" si="13"/>
        <v>2</v>
      </c>
      <c r="AX28" s="42">
        <f t="shared" si="14"/>
        <v>0</v>
      </c>
      <c r="AY28" s="42">
        <f t="shared" si="16"/>
        <v>5</v>
      </c>
      <c r="AZ28" s="43">
        <f t="shared" si="15"/>
        <v>3</v>
      </c>
      <c r="BA28" s="44"/>
    </row>
    <row r="29" spans="2:53">
      <c r="B29" s="37">
        <f t="shared" si="17"/>
        <v>9</v>
      </c>
      <c r="C29" s="38" t="s">
        <v>171</v>
      </c>
      <c r="D29" s="116" t="s">
        <v>159</v>
      </c>
      <c r="E29" s="39">
        <v>2</v>
      </c>
      <c r="F29" s="39">
        <v>3</v>
      </c>
      <c r="G29" s="39">
        <v>3</v>
      </c>
      <c r="H29" s="39">
        <v>2</v>
      </c>
      <c r="I29" s="39">
        <v>3</v>
      </c>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40"/>
      <c r="AT29" s="41">
        <f t="shared" si="10"/>
        <v>0</v>
      </c>
      <c r="AU29" s="42">
        <f t="shared" si="11"/>
        <v>0</v>
      </c>
      <c r="AV29" s="42">
        <f t="shared" si="12"/>
        <v>3</v>
      </c>
      <c r="AW29" s="42">
        <f t="shared" si="13"/>
        <v>2</v>
      </c>
      <c r="AX29" s="42">
        <f t="shared" si="14"/>
        <v>0</v>
      </c>
      <c r="AY29" s="42">
        <f t="shared" si="16"/>
        <v>5</v>
      </c>
      <c r="AZ29" s="43">
        <f t="shared" si="15"/>
        <v>3</v>
      </c>
      <c r="BA29" s="44"/>
    </row>
    <row r="30" spans="2:53">
      <c r="B30" s="37">
        <f t="shared" si="17"/>
        <v>10</v>
      </c>
      <c r="C30" s="38" t="s">
        <v>172</v>
      </c>
      <c r="D30" s="118" t="s">
        <v>194</v>
      </c>
      <c r="E30" s="39">
        <v>2</v>
      </c>
      <c r="F30" s="39">
        <v>3</v>
      </c>
      <c r="G30" s="39">
        <v>2</v>
      </c>
      <c r="H30" s="39">
        <v>1</v>
      </c>
      <c r="I30" s="39">
        <v>2</v>
      </c>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40"/>
      <c r="AT30" s="41">
        <f t="shared" si="10"/>
        <v>0</v>
      </c>
      <c r="AU30" s="42">
        <f t="shared" si="11"/>
        <v>0</v>
      </c>
      <c r="AV30" s="42">
        <f t="shared" si="12"/>
        <v>1</v>
      </c>
      <c r="AW30" s="42">
        <f t="shared" si="13"/>
        <v>3</v>
      </c>
      <c r="AX30" s="42">
        <f t="shared" si="14"/>
        <v>1</v>
      </c>
      <c r="AY30" s="42">
        <f t="shared" si="16"/>
        <v>5</v>
      </c>
      <c r="AZ30" s="43">
        <f t="shared" si="15"/>
        <v>2</v>
      </c>
      <c r="BA30" s="44"/>
    </row>
    <row r="31" spans="2:53">
      <c r="B31" s="37">
        <f t="shared" si="17"/>
        <v>11</v>
      </c>
      <c r="C31" s="38" t="s">
        <v>173</v>
      </c>
      <c r="D31" s="116" t="s">
        <v>161</v>
      </c>
      <c r="E31" s="39">
        <v>1</v>
      </c>
      <c r="F31" s="39">
        <v>2</v>
      </c>
      <c r="G31" s="39">
        <v>1</v>
      </c>
      <c r="H31" s="39">
        <v>2</v>
      </c>
      <c r="I31" s="39">
        <v>1</v>
      </c>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40"/>
      <c r="AT31" s="41">
        <f t="shared" si="10"/>
        <v>0</v>
      </c>
      <c r="AU31" s="42">
        <f t="shared" si="11"/>
        <v>0</v>
      </c>
      <c r="AV31" s="42">
        <f t="shared" si="12"/>
        <v>0</v>
      </c>
      <c r="AW31" s="42">
        <f t="shared" si="13"/>
        <v>2</v>
      </c>
      <c r="AX31" s="42">
        <f t="shared" si="14"/>
        <v>3</v>
      </c>
      <c r="AY31" s="42">
        <f t="shared" si="16"/>
        <v>5</v>
      </c>
      <c r="AZ31" s="43">
        <f t="shared" si="15"/>
        <v>1</v>
      </c>
      <c r="BA31" s="44"/>
    </row>
    <row r="32" spans="2:53" ht="15" thickBot="1">
      <c r="B32" s="45">
        <f t="shared" si="17"/>
        <v>12</v>
      </c>
      <c r="C32" s="51" t="s">
        <v>185</v>
      </c>
      <c r="D32" s="119" t="s">
        <v>186</v>
      </c>
      <c r="E32" s="46">
        <v>3</v>
      </c>
      <c r="F32" s="46">
        <v>2</v>
      </c>
      <c r="G32" s="46">
        <v>2</v>
      </c>
      <c r="H32" s="46">
        <v>2</v>
      </c>
      <c r="I32" s="46">
        <v>3</v>
      </c>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7"/>
      <c r="AT32" s="41">
        <f t="shared" si="10"/>
        <v>0</v>
      </c>
      <c r="AU32" s="42">
        <f t="shared" si="11"/>
        <v>0</v>
      </c>
      <c r="AV32" s="42">
        <f t="shared" si="12"/>
        <v>2</v>
      </c>
      <c r="AW32" s="42">
        <f t="shared" si="13"/>
        <v>3</v>
      </c>
      <c r="AX32" s="42">
        <f t="shared" si="14"/>
        <v>0</v>
      </c>
      <c r="AY32" s="42">
        <f t="shared" si="16"/>
        <v>5</v>
      </c>
      <c r="AZ32" s="43">
        <f t="shared" si="15"/>
        <v>2</v>
      </c>
      <c r="BA32" s="44"/>
    </row>
  </sheetData>
  <mergeCells count="5">
    <mergeCell ref="B1:AN1"/>
    <mergeCell ref="B3:AO3"/>
    <mergeCell ref="AT3:AZ3"/>
    <mergeCell ref="B19:AO19"/>
    <mergeCell ref="AT19:AZ19"/>
  </mergeCells>
  <conditionalFormatting sqref="E21:I32">
    <cfRule type="containsText" dxfId="16" priority="1" operator="containsText" text="5">
      <formula>NOT(ISERROR(SEARCH("5",E21)))</formula>
    </cfRule>
    <cfRule type="containsText" dxfId="15" priority="2" operator="containsText" text="4">
      <formula>NOT(ISERROR(SEARCH("4",E21)))</formula>
    </cfRule>
    <cfRule type="containsText" dxfId="14" priority="3" operator="containsText" text="3">
      <formula>NOT(ISERROR(SEARCH("3",E21)))</formula>
    </cfRule>
    <cfRule type="containsText" dxfId="13" priority="4" operator="containsText" text="5">
      <formula>NOT(ISERROR(SEARCH("5",E21)))</formula>
    </cfRule>
    <cfRule type="containsText" dxfId="12" priority="5" operator="containsText" text="4">
      <formula>NOT(ISERROR(SEARCH("4",E21)))</formula>
    </cfRule>
    <cfRule type="containsText" dxfId="11" priority="6" operator="containsText" text="3">
      <formula>NOT(ISERROR(SEARCH("3",E21)))</formula>
    </cfRule>
  </conditionalFormatting>
  <conditionalFormatting sqref="E5:AR16 E21:AR32">
    <cfRule type="containsText" dxfId="10" priority="11" operator="containsText" text="4">
      <formula>NOT(ISERROR(SEARCH("4",E5)))</formula>
    </cfRule>
    <cfRule type="containsText" dxfId="9" priority="12" operator="containsText" text="3">
      <formula>NOT(ISERROR(SEARCH("3",E5)))</formula>
    </cfRule>
    <cfRule type="containsText" dxfId="8" priority="18" operator="containsText" text="2">
      <formula>NOT(ISERROR(SEARCH("2",E5)))</formula>
    </cfRule>
    <cfRule type="containsText" dxfId="7" priority="19" operator="containsText" text="1">
      <formula>NOT(ISERROR(SEARCH("1",E5)))</formula>
    </cfRule>
  </conditionalFormatting>
  <conditionalFormatting sqref="E21:AR32 E5:AR16">
    <cfRule type="containsText" dxfId="6" priority="10" operator="containsText" text="5">
      <formula>NOT(ISERROR(SEARCH("5",E5)))</formula>
    </cfRule>
  </conditionalFormatting>
  <conditionalFormatting sqref="E21:AR32">
    <cfRule type="containsText" dxfId="5" priority="7" operator="containsText" text="5">
      <formula>NOT(ISERROR(SEARCH("5",E21)))</formula>
    </cfRule>
    <cfRule type="containsText" dxfId="4" priority="8" operator="containsText" text="4">
      <formula>NOT(ISERROR(SEARCH("4",E21)))</formula>
    </cfRule>
    <cfRule type="containsText" dxfId="3" priority="9" operator="containsText" text="3">
      <formula>NOT(ISERROR(SEARCH("3",E21)))</formula>
    </cfRule>
  </conditionalFormatting>
  <conditionalFormatting sqref="O5:AR16 E5:N17">
    <cfRule type="containsText" dxfId="2" priority="20" operator="containsText" text="5">
      <formula>NOT(ISERROR(SEARCH("5",E5)))</formula>
    </cfRule>
    <cfRule type="containsText" dxfId="1" priority="21" operator="containsText" text="4">
      <formula>NOT(ISERROR(SEARCH("4",E5)))</formula>
    </cfRule>
    <cfRule type="containsText" dxfId="0" priority="22" operator="containsText" text="3">
      <formula>NOT(ISERROR(SEARCH("3",E5)))</formula>
    </cfRule>
  </conditionalFormatting>
  <dataValidations count="2">
    <dataValidation type="list" allowBlank="1" showInputMessage="1" showErrorMessage="1" sqref="E5:AR16 E21:AR32">
      <formula1>"1, 2, 3, 4, 5"</formula1>
    </dataValidation>
    <dataValidation type="list" allowBlank="1" showInputMessage="1" showErrorMessage="1" sqref="E17:AR17">
      <formula1>"1, 2, 3, 4, --"</formula1>
    </dataValidation>
  </dataValidation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C1:K30"/>
  <sheetViews>
    <sheetView showGridLines="0" tabSelected="1" zoomScale="80" zoomScaleNormal="80" workbookViewId="0">
      <selection activeCell="L27" sqref="L27"/>
    </sheetView>
  </sheetViews>
  <sheetFormatPr defaultColWidth="8.85546875" defaultRowHeight="15"/>
  <cols>
    <col min="1" max="2" width="8.85546875" style="10"/>
    <col min="3" max="3" width="4" style="10" bestFit="1" customWidth="1"/>
    <col min="4" max="4" width="16.85546875" style="10" bestFit="1" customWidth="1"/>
    <col min="5" max="9" width="16.7109375" style="10" customWidth="1"/>
    <col min="10" max="10" width="8.85546875" style="10"/>
    <col min="11" max="11" width="23.5703125" style="10" customWidth="1"/>
    <col min="12" max="16384" width="8.85546875" style="10"/>
  </cols>
  <sheetData>
    <row r="1" spans="3:11">
      <c r="C1" s="199" t="s">
        <v>63</v>
      </c>
      <c r="D1" s="199"/>
      <c r="E1" s="199"/>
      <c r="F1" s="199"/>
      <c r="G1" s="199"/>
      <c r="H1" s="199"/>
      <c r="I1" s="199"/>
      <c r="J1" s="199"/>
    </row>
    <row r="2" spans="3:11" ht="15.75" thickBot="1"/>
    <row r="3" spans="3:11">
      <c r="C3" s="18"/>
      <c r="D3" s="19"/>
      <c r="E3" s="19"/>
      <c r="F3" s="19"/>
      <c r="G3" s="19"/>
      <c r="H3" s="19"/>
      <c r="I3" s="19"/>
      <c r="J3" s="20"/>
    </row>
    <row r="4" spans="3:11" ht="16.149999999999999" customHeight="1">
      <c r="C4" s="200" t="s">
        <v>51</v>
      </c>
      <c r="D4" s="21" t="s">
        <v>52</v>
      </c>
      <c r="E4" s="52"/>
      <c r="F4" s="53"/>
      <c r="G4" s="54"/>
      <c r="H4" s="55"/>
      <c r="I4" s="56" t="s">
        <v>98</v>
      </c>
      <c r="J4" s="22"/>
    </row>
    <row r="5" spans="3:11" ht="21.6" customHeight="1">
      <c r="C5" s="200"/>
      <c r="D5" s="21" t="s">
        <v>53</v>
      </c>
      <c r="E5" s="52"/>
      <c r="F5" s="53"/>
      <c r="G5" s="54"/>
      <c r="H5" s="57" t="s">
        <v>99</v>
      </c>
      <c r="I5" s="55"/>
      <c r="J5" s="22"/>
    </row>
    <row r="6" spans="3:11" ht="21.6" customHeight="1">
      <c r="C6" s="200"/>
      <c r="D6" s="21" t="s">
        <v>54</v>
      </c>
      <c r="E6" s="52"/>
      <c r="F6" s="53"/>
      <c r="G6" s="58" t="s">
        <v>100</v>
      </c>
      <c r="H6" s="54"/>
      <c r="I6" s="54"/>
      <c r="J6" s="22"/>
    </row>
    <row r="7" spans="3:11" ht="21.6" customHeight="1">
      <c r="C7" s="200"/>
      <c r="D7" s="21" t="s">
        <v>55</v>
      </c>
      <c r="E7" s="59"/>
      <c r="F7" s="60" t="s">
        <v>101</v>
      </c>
      <c r="G7" s="53"/>
      <c r="H7" s="53"/>
      <c r="I7" s="53"/>
      <c r="J7" s="22"/>
    </row>
    <row r="8" spans="3:11" ht="21.6" customHeight="1">
      <c r="C8" s="200"/>
      <c r="D8" s="21" t="s">
        <v>56</v>
      </c>
      <c r="E8" s="61" t="s">
        <v>102</v>
      </c>
      <c r="F8" s="59"/>
      <c r="G8" s="52"/>
      <c r="H8" s="52"/>
      <c r="I8" s="52"/>
      <c r="J8" s="22"/>
    </row>
    <row r="9" spans="3:11" ht="21.6" customHeight="1">
      <c r="C9" s="23"/>
      <c r="D9" s="24"/>
      <c r="E9" s="21" t="s">
        <v>57</v>
      </c>
      <c r="F9" s="21" t="s">
        <v>58</v>
      </c>
      <c r="G9" s="21" t="s">
        <v>59</v>
      </c>
      <c r="H9" s="21" t="s">
        <v>62</v>
      </c>
      <c r="I9" s="21" t="s">
        <v>60</v>
      </c>
      <c r="J9" s="22"/>
    </row>
    <row r="10" spans="3:11" ht="21.6" customHeight="1" thickBot="1">
      <c r="C10" s="25"/>
      <c r="D10" s="26"/>
      <c r="E10" s="201" t="s">
        <v>61</v>
      </c>
      <c r="F10" s="201"/>
      <c r="G10" s="201"/>
      <c r="H10" s="201"/>
      <c r="I10" s="201"/>
      <c r="J10" s="27"/>
    </row>
    <row r="11" spans="3:11" ht="15.75" thickBot="1"/>
    <row r="12" spans="3:11" ht="21.4" customHeight="1">
      <c r="D12" s="11"/>
      <c r="E12" s="12"/>
      <c r="G12" s="198" t="s">
        <v>104</v>
      </c>
      <c r="H12" s="198"/>
      <c r="I12" s="198"/>
      <c r="J12" s="198"/>
      <c r="K12" s="28"/>
    </row>
    <row r="13" spans="3:11">
      <c r="D13" s="202" t="s">
        <v>103</v>
      </c>
      <c r="E13" s="203"/>
      <c r="G13" s="198"/>
      <c r="H13" s="198"/>
      <c r="I13" s="198"/>
      <c r="J13" s="198"/>
      <c r="K13" s="28"/>
    </row>
    <row r="14" spans="3:11">
      <c r="D14" s="13"/>
      <c r="E14" s="14"/>
      <c r="G14" s="198"/>
      <c r="H14" s="198"/>
      <c r="I14" s="198"/>
      <c r="J14" s="198"/>
      <c r="K14" s="28"/>
    </row>
    <row r="15" spans="3:11" ht="15.4" customHeight="1">
      <c r="D15" s="13"/>
      <c r="E15" s="14"/>
      <c r="G15" s="198"/>
      <c r="H15" s="198"/>
      <c r="I15" s="198"/>
      <c r="J15" s="198"/>
      <c r="K15" s="28"/>
    </row>
    <row r="16" spans="3:11" ht="22.5" customHeight="1">
      <c r="D16" s="62" t="s">
        <v>60</v>
      </c>
      <c r="E16" s="14"/>
      <c r="G16" s="198"/>
      <c r="H16" s="198"/>
      <c r="I16" s="198"/>
      <c r="J16" s="198"/>
      <c r="K16" s="28"/>
    </row>
    <row r="17" spans="4:11" ht="18" customHeight="1">
      <c r="D17" s="62"/>
      <c r="E17" s="14"/>
      <c r="G17" s="28"/>
      <c r="H17" s="28"/>
      <c r="I17" s="28"/>
      <c r="J17" s="28"/>
      <c r="K17" s="28"/>
    </row>
    <row r="18" spans="4:11" ht="27" customHeight="1">
      <c r="D18" s="62"/>
      <c r="E18" s="14"/>
      <c r="G18" s="198" t="s">
        <v>105</v>
      </c>
      <c r="H18" s="198"/>
      <c r="I18" s="198"/>
      <c r="J18" s="198"/>
      <c r="K18" s="28"/>
    </row>
    <row r="19" spans="4:11">
      <c r="D19" s="62" t="s">
        <v>62</v>
      </c>
      <c r="E19" s="14"/>
      <c r="G19" s="198"/>
      <c r="H19" s="198"/>
      <c r="I19" s="198"/>
      <c r="J19" s="198"/>
      <c r="K19" s="28"/>
    </row>
    <row r="20" spans="4:11" ht="15.4" customHeight="1">
      <c r="D20" s="62"/>
      <c r="E20" s="14"/>
      <c r="G20" s="198"/>
      <c r="H20" s="198"/>
      <c r="I20" s="198"/>
      <c r="J20" s="198"/>
      <c r="K20" s="28"/>
    </row>
    <row r="21" spans="4:11">
      <c r="D21" s="62"/>
      <c r="E21" s="14"/>
      <c r="G21" s="198"/>
      <c r="H21" s="198"/>
      <c r="I21" s="198"/>
      <c r="J21" s="198"/>
      <c r="K21" s="28"/>
    </row>
    <row r="22" spans="4:11">
      <c r="D22" s="62" t="s">
        <v>59</v>
      </c>
      <c r="E22" s="14"/>
      <c r="G22" s="198"/>
      <c r="H22" s="198"/>
      <c r="I22" s="198"/>
      <c r="J22" s="198"/>
      <c r="K22" s="28"/>
    </row>
    <row r="23" spans="4:11">
      <c r="D23" s="62"/>
      <c r="E23" s="14"/>
      <c r="G23" s="198"/>
      <c r="H23" s="198"/>
      <c r="I23" s="198"/>
      <c r="J23" s="198"/>
      <c r="K23" s="28"/>
    </row>
    <row r="24" spans="4:11" ht="15.4" customHeight="1">
      <c r="D24" s="62"/>
      <c r="E24" s="14"/>
      <c r="G24" s="198"/>
      <c r="H24" s="198"/>
      <c r="I24" s="198"/>
      <c r="J24" s="198"/>
      <c r="K24" s="28"/>
    </row>
    <row r="25" spans="4:11">
      <c r="D25" s="62" t="s">
        <v>58</v>
      </c>
      <c r="E25" s="14"/>
      <c r="G25" s="198"/>
      <c r="H25" s="198"/>
      <c r="I25" s="198"/>
      <c r="J25" s="198"/>
      <c r="K25" s="28"/>
    </row>
    <row r="26" spans="4:11">
      <c r="D26" s="62"/>
      <c r="E26" s="14"/>
      <c r="G26" s="198"/>
      <c r="H26" s="198"/>
      <c r="I26" s="198"/>
      <c r="J26" s="198"/>
      <c r="K26" s="28"/>
    </row>
    <row r="27" spans="4:11">
      <c r="D27" s="62"/>
      <c r="E27" s="14"/>
      <c r="G27" s="198"/>
      <c r="H27" s="198"/>
      <c r="I27" s="198"/>
      <c r="J27" s="198"/>
      <c r="K27" s="28"/>
    </row>
    <row r="28" spans="4:11" ht="21.75" customHeight="1">
      <c r="D28" s="62" t="s">
        <v>57</v>
      </c>
      <c r="E28" s="14"/>
      <c r="G28" s="198"/>
      <c r="H28" s="198"/>
      <c r="I28" s="198"/>
      <c r="J28" s="198"/>
      <c r="K28" s="28"/>
    </row>
    <row r="29" spans="4:11" ht="15.75" thickBot="1">
      <c r="D29" s="15"/>
      <c r="E29" s="16"/>
      <c r="H29" s="28"/>
      <c r="I29" s="28"/>
      <c r="J29" s="28"/>
      <c r="K29" s="28"/>
    </row>
    <row r="30" spans="4:11">
      <c r="H30" s="28"/>
      <c r="I30" s="28"/>
      <c r="J30" s="28"/>
      <c r="K30" s="28"/>
    </row>
  </sheetData>
  <mergeCells count="6">
    <mergeCell ref="G12:J16"/>
    <mergeCell ref="G18:J28"/>
    <mergeCell ref="C1:J1"/>
    <mergeCell ref="C4:C8"/>
    <mergeCell ref="E10:I10"/>
    <mergeCell ref="D13:E13"/>
  </mergeCells>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9</vt:i4>
      </vt:variant>
    </vt:vector>
  </HeadingPairs>
  <TitlesOfParts>
    <vt:vector size="9" baseType="lpstr">
      <vt:lpstr>Doküman Hakkında</vt:lpstr>
      <vt:lpstr>Tanımlamalar</vt:lpstr>
      <vt:lpstr>Risklerin Belirlenmesi</vt:lpstr>
      <vt:lpstr>Risklerin Değerlendirilmesi</vt:lpstr>
      <vt:lpstr>Riske Yön. Al.Kar. Belirlenmesi</vt:lpstr>
      <vt:lpstr>İlave Risk Faal.Takip Edilmesi</vt:lpstr>
      <vt:lpstr>Risklerin İzlenmesi</vt:lpstr>
      <vt:lpstr>Katılımcı Değerlendirmeleri</vt:lpstr>
      <vt:lpstr>Risk Haritası</vt:lpstr>
    </vt:vector>
  </TitlesOfParts>
  <Company>PricewaterhouseCoopers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Gorkem Sakarya Erdogdu</dc:creator>
  <cp:lastModifiedBy>LÜEE</cp:lastModifiedBy>
  <cp:lastPrinted>2025-12-19T08:14:40Z</cp:lastPrinted>
  <dcterms:created xsi:type="dcterms:W3CDTF">2013-12-08T20:03:40Z</dcterms:created>
  <dcterms:modified xsi:type="dcterms:W3CDTF">2025-12-23T11:51:51Z</dcterms:modified>
</cp:coreProperties>
</file>